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ONTRACTUAL LUISA FERNANDA DÍAZ\GRUPO DE APOYO ADTIVO\VACACIONES\CRISTINA 2022\PAA REGIONALES\"/>
    </mc:Choice>
  </mc:AlternateContent>
  <bookViews>
    <workbookView xWindow="0" yWindow="0" windowWidth="24000" windowHeight="913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J7" i="2" l="1"/>
  <c r="I7" i="2"/>
  <c r="J160" i="2" l="1"/>
  <c r="I160" i="2"/>
  <c r="I133" i="2"/>
  <c r="J133" i="2"/>
  <c r="J138" i="2" l="1"/>
  <c r="J137" i="2"/>
  <c r="I138" i="2"/>
  <c r="I137" i="2"/>
  <c r="J136" i="2"/>
  <c r="I136" i="2"/>
  <c r="J25" i="2"/>
  <c r="I25" i="2"/>
  <c r="J18" i="2"/>
  <c r="I18" i="2"/>
  <c r="J11" i="2" l="1"/>
  <c r="I11" i="2"/>
  <c r="J10" i="2"/>
  <c r="I10" i="2"/>
  <c r="J6" i="2" l="1"/>
  <c r="I6" i="2"/>
  <c r="J22" i="2" l="1"/>
  <c r="I22" i="2"/>
  <c r="J21" i="2"/>
  <c r="I21" i="2"/>
  <c r="J14" i="2"/>
  <c r="I14" i="2"/>
  <c r="J26" i="2"/>
  <c r="I26" i="2"/>
  <c r="I144" i="2"/>
  <c r="J144" i="2"/>
  <c r="J134" i="2" l="1"/>
  <c r="I134" i="2"/>
  <c r="I155" i="2" l="1"/>
  <c r="J155" i="2"/>
</calcChain>
</file>

<file path=xl/sharedStrings.xml><?xml version="1.0" encoding="utf-8"?>
<sst xmlns="http://schemas.openxmlformats.org/spreadsheetml/2006/main" count="110332" uniqueCount="107992">
  <si>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</si>
  <si>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</si>
  <si>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</si>
  <si>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</si>
  <si>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</si>
  <si>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</si>
  <si>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</si>
  <si>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</si>
  <si>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</si>
  <si>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</si>
  <si>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</si>
  <si>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</si>
  <si>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</si>
  <si>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</si>
  <si>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</si>
  <si>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</si>
  <si>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</si>
  <si>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</si>
  <si>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</si>
  <si>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</si>
  <si>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</si>
  <si>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</si>
  <si>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</si>
  <si>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</si>
  <si>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</si>
  <si>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</si>
  <si>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</si>
  <si>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</si>
  <si>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</si>
  <si>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</si>
  <si>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</si>
  <si>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</si>
  <si>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</si>
  <si>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</si>
  <si>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</si>
  <si>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</si>
  <si>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</si>
  <si>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</si>
  <si>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</si>
  <si>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</si>
  <si>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</si>
  <si>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</si>
  <si>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</si>
  <si>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</si>
  <si>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</si>
  <si>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</si>
  <si>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</si>
  <si>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</si>
  <si>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</si>
  <si>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</si>
  <si>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</si>
  <si>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</si>
  <si>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</si>
  <si>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</si>
  <si>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</si>
  <si>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</si>
  <si>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</si>
  <si>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</si>
  <si>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</si>
  <si>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</si>
  <si>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</si>
  <si>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</si>
  <si>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</si>
  <si>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</si>
  <si>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</si>
  <si>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</si>
  <si>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</si>
  <si>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</si>
  <si>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</si>
  <si>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</si>
  <si>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</si>
  <si>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</si>
  <si>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</si>
  <si>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</si>
  <si>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</si>
  <si>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</si>
  <si>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</si>
  <si>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</si>
  <si>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</si>
  <si>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</si>
  <si>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</si>
  <si>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</si>
  <si>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</si>
  <si>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</si>
  <si>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</si>
  <si>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</si>
  <si>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</si>
  <si>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</si>
  <si>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</si>
  <si>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</si>
  <si>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</si>
  <si>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</si>
  <si>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</si>
  <si>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</si>
  <si>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</si>
  <si>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</si>
  <si>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</si>
  <si>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</si>
  <si>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</si>
  <si>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</si>
  <si>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</si>
  <si>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</si>
  <si>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</si>
  <si>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</si>
  <si>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</si>
  <si>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</si>
  <si>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</si>
  <si>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</si>
  <si>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</si>
  <si>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</si>
  <si>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</si>
  <si>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</si>
  <si>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</si>
  <si>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</si>
  <si>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</si>
  <si>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</si>
  <si>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</si>
  <si>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</si>
  <si>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</si>
  <si>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</si>
  <si>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</si>
  <si>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</si>
  <si>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</si>
  <si>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</si>
  <si>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</si>
  <si>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</si>
  <si>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</si>
  <si>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</si>
  <si>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</si>
  <si>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</si>
  <si>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</si>
  <si>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</si>
  <si>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</si>
  <si>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</si>
  <si>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</si>
  <si>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</si>
  <si>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</si>
  <si>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</si>
  <si>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</si>
  <si>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</si>
  <si>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</si>
  <si>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</si>
  <si>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</si>
  <si>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</si>
  <si>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</si>
  <si>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</si>
  <si>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</si>
  <si>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</si>
  <si>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</si>
  <si>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</si>
  <si>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</si>
  <si>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</si>
  <si>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</si>
  <si>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</si>
  <si>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</si>
  <si>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</si>
  <si>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</si>
  <si>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</si>
  <si>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</si>
  <si>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</si>
  <si>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</si>
  <si>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</si>
  <si>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</si>
  <si>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</si>
  <si>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</si>
  <si>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</si>
  <si>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</si>
  <si>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</si>
  <si>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</si>
  <si>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</si>
  <si>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</si>
  <si>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</si>
  <si>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</si>
  <si>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</si>
  <si>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</si>
  <si>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</si>
  <si>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</si>
  <si>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</si>
  <si>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</si>
  <si>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</si>
  <si>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</si>
  <si>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</si>
  <si>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</si>
  <si>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</si>
  <si>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</si>
  <si>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</si>
  <si>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</si>
  <si>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</si>
  <si>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</si>
  <si>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</si>
  <si>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</si>
  <si>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</si>
  <si>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</si>
  <si>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</si>
  <si>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</si>
  <si>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</si>
  <si>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</si>
  <si>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</si>
  <si>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</si>
  <si>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</si>
  <si>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</si>
  <si>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</si>
  <si>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</si>
  <si>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</si>
  <si>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</si>
  <si>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</si>
  <si>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</si>
  <si>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</si>
  <si>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</si>
  <si>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</si>
  <si>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</si>
  <si>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</si>
  <si>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</si>
  <si>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</si>
  <si>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</si>
  <si>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</si>
  <si>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</si>
  <si>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</si>
  <si>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</si>
  <si>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</si>
  <si>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</si>
  <si>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</si>
  <si>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</si>
  <si>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</si>
  <si>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</si>
  <si>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</si>
  <si>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</si>
  <si>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</si>
  <si>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</si>
  <si>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</si>
  <si>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</si>
  <si>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</si>
  <si>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</si>
  <si>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</si>
  <si>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</si>
  <si>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</si>
  <si>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</si>
  <si>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</si>
  <si>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</si>
  <si>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</si>
  <si>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</si>
  <si>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</si>
  <si>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</si>
  <si>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</si>
  <si>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</si>
  <si>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</si>
  <si>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</si>
  <si>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</si>
  <si>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</si>
  <si>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</si>
  <si>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</si>
  <si>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</si>
  <si>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</si>
  <si>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</si>
  <si>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</si>
  <si>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</si>
  <si>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</si>
  <si>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</si>
  <si>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</si>
  <si>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</si>
  <si>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</si>
  <si>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</si>
  <si>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</si>
  <si>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</si>
  <si>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</si>
  <si>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</si>
  <si>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</si>
  <si>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</si>
  <si>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</si>
  <si>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</si>
  <si>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</si>
  <si>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</si>
  <si>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</si>
  <si>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</si>
  <si>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</si>
  <si>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</si>
  <si>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</si>
  <si>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</si>
  <si>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</si>
  <si>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</si>
  <si>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</si>
  <si>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</si>
  <si>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</si>
  <si>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</si>
  <si>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</si>
  <si>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</si>
  <si>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</si>
  <si>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</si>
  <si>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</si>
  <si>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</si>
  <si>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</si>
  <si>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</si>
  <si>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</si>
  <si>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</si>
  <si>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</si>
  <si>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</si>
  <si>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</si>
  <si>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</si>
  <si>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</si>
  <si>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</si>
  <si>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</si>
  <si>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</si>
  <si>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</si>
  <si>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</si>
  <si>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</si>
  <si>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</si>
  <si>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</si>
  <si>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</si>
  <si>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</si>
  <si>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</si>
  <si>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</si>
  <si>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</si>
  <si>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</si>
  <si>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</si>
  <si>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</si>
  <si>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</si>
  <si>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</si>
  <si>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</si>
  <si>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</si>
  <si>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</si>
  <si>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</si>
  <si>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</si>
  <si>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</si>
  <si>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</si>
  <si>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</si>
  <si>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</si>
  <si>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</si>
  <si>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</si>
  <si>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</si>
  <si>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</si>
  <si>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</si>
  <si>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</si>
  <si>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</si>
  <si>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</si>
  <si>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</si>
  <si>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</si>
  <si>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</si>
  <si>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</si>
  <si>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</si>
  <si>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</si>
  <si>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</si>
  <si>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</si>
  <si>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</si>
  <si>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</si>
  <si>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</si>
  <si>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</si>
  <si>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</si>
  <si>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</si>
  <si>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</si>
  <si>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</si>
  <si>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</si>
  <si>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</si>
  <si>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</si>
  <si>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</si>
  <si>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</si>
  <si>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</si>
  <si>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</si>
  <si>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</si>
  <si>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</si>
  <si>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</si>
  <si>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</si>
  <si>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</si>
  <si>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</si>
  <si>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</si>
  <si>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</si>
  <si>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</si>
  <si>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</si>
  <si>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</si>
  <si>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</si>
  <si>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</si>
  <si>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</si>
  <si>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</si>
  <si>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</si>
  <si>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</si>
  <si>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</si>
  <si>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</si>
  <si>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</si>
  <si>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</si>
  <si>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</si>
  <si>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</si>
  <si>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</si>
  <si>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</si>
  <si>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</si>
  <si>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</si>
  <si>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</si>
  <si>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</si>
  <si>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</si>
  <si>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</si>
  <si>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</si>
  <si>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</si>
  <si>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</si>
  <si>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</si>
  <si>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</si>
  <si>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</si>
  <si>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</si>
  <si>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</si>
  <si>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</si>
  <si>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</si>
  <si>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</si>
  <si>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</si>
  <si>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</si>
  <si>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</si>
  <si>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</si>
  <si>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</si>
  <si>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</si>
  <si>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</si>
  <si>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</si>
  <si>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</si>
  <si>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</si>
  <si>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</si>
  <si>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</si>
  <si>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</si>
  <si>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</si>
  <si>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</si>
  <si>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</si>
  <si>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</si>
  <si>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</si>
  <si>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</si>
  <si>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</si>
  <si>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</si>
  <si>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</si>
  <si>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</si>
  <si>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</si>
  <si>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</si>
  <si>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</si>
  <si>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</si>
  <si>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</si>
  <si>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</si>
  <si>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</si>
  <si>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</si>
  <si>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</si>
  <si>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</si>
  <si>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</si>
  <si>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</si>
  <si>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</si>
  <si>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</si>
  <si>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</si>
  <si>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</si>
  <si>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</si>
  <si>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</si>
  <si>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</si>
  <si>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</si>
  <si>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</si>
  <si>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</si>
  <si>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</si>
  <si>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</si>
  <si>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</si>
  <si>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</si>
  <si>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</si>
  <si>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</si>
  <si>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</si>
  <si>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</si>
  <si>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</si>
  <si>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</si>
  <si>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</si>
  <si>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</si>
  <si>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</si>
  <si>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</si>
  <si>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</si>
  <si>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</si>
  <si>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</si>
  <si>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</si>
  <si>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</si>
  <si>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</si>
  <si>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</si>
  <si>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</si>
  <si>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</si>
  <si>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</si>
  <si>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</si>
  <si>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</si>
  <si>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</si>
  <si>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</si>
  <si>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</si>
  <si>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</si>
  <si>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</si>
  <si>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</si>
  <si>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</si>
  <si>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</si>
  <si>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</si>
  <si>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</si>
  <si>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</si>
  <si>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</si>
  <si>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</si>
  <si>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</si>
  <si>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</si>
  <si>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</si>
  <si>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</si>
  <si>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</si>
  <si>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</si>
  <si>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</si>
  <si>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</si>
  <si>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</si>
  <si>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</si>
  <si>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</si>
  <si>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</si>
  <si>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</si>
  <si>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</si>
  <si>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</si>
  <si>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</si>
  <si>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</si>
  <si>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</si>
  <si>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</si>
  <si>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</si>
  <si>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</si>
  <si>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</si>
  <si>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</si>
  <si>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</si>
  <si>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</si>
  <si>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</si>
  <si>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</si>
  <si>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</si>
  <si>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</si>
  <si>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</si>
  <si>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</si>
  <si>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</si>
  <si>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</si>
  <si>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</si>
  <si>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</si>
  <si>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</si>
  <si>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</si>
  <si>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</si>
  <si>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</si>
  <si>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</si>
  <si>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</si>
  <si>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</si>
  <si>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</si>
  <si>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</si>
  <si>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</si>
  <si>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</si>
  <si>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</si>
  <si>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</si>
  <si>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</si>
  <si>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</si>
  <si>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</si>
  <si>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</si>
  <si>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</si>
  <si>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</si>
  <si>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</si>
  <si>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</si>
  <si>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</si>
  <si>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</si>
  <si>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</si>
  <si>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</si>
  <si>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</si>
  <si>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</si>
  <si>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</si>
  <si>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</si>
  <si>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</si>
  <si>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</si>
  <si>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</si>
  <si>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</si>
  <si>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</si>
  <si>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</si>
  <si>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</si>
  <si>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</si>
  <si>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</si>
  <si>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</si>
  <si>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</si>
  <si>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</si>
  <si>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</si>
  <si>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</si>
  <si>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</si>
  <si>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</si>
  <si>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</si>
  <si>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</si>
  <si>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</si>
  <si>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</si>
  <si>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</si>
  <si>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</si>
  <si>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</si>
  <si>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</si>
  <si>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</si>
  <si>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</si>
  <si>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</si>
  <si>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</si>
  <si>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</si>
  <si>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</si>
  <si>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</si>
  <si>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</si>
  <si>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</si>
  <si>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</si>
  <si>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</si>
  <si>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</si>
  <si>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</si>
  <si>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</si>
  <si>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</si>
  <si>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</si>
  <si>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</si>
  <si>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</si>
  <si>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</si>
  <si>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</si>
  <si>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</si>
  <si>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</si>
  <si>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</si>
  <si>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</si>
  <si>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</si>
  <si>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</si>
  <si>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</si>
  <si>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</si>
  <si>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</si>
  <si>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</si>
  <si>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</si>
  <si>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</si>
  <si>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</si>
  <si>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</si>
  <si>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</si>
  <si>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</si>
  <si>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</si>
  <si>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</si>
  <si>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</si>
  <si>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</si>
  <si>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</si>
  <si>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</si>
  <si>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</si>
  <si>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</si>
  <si>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</si>
  <si>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</si>
  <si>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</si>
  <si>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</si>
  <si>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</si>
  <si>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</si>
  <si>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</si>
  <si>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</si>
  <si>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</si>
  <si>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</si>
  <si>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</si>
  <si>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</si>
  <si>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</si>
  <si>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</si>
  <si>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</si>
  <si>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</si>
  <si>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</si>
  <si>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</si>
  <si>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</si>
  <si>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</si>
  <si>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</si>
  <si>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</si>
  <si>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</si>
  <si>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</si>
  <si>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</si>
  <si>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</si>
  <si>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</si>
  <si>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</si>
  <si>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</si>
  <si>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</si>
  <si>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</si>
  <si>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</si>
  <si>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</si>
  <si>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</si>
  <si>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</si>
  <si>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</si>
  <si>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</si>
  <si>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</si>
  <si>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</si>
  <si>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</si>
  <si>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</si>
  <si>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</si>
  <si>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</si>
  <si>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</si>
  <si>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</si>
  <si>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</si>
  <si>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</si>
  <si>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</si>
  <si>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</si>
  <si>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</si>
  <si>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</si>
  <si>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</si>
  <si>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</si>
  <si>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</si>
  <si>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</si>
  <si>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</si>
  <si>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</si>
  <si>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</si>
  <si>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</si>
  <si>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</si>
  <si>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</si>
  <si>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</si>
  <si>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</si>
  <si>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</si>
  <si>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</si>
  <si>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</si>
  <si>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</si>
  <si>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</si>
  <si>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</si>
  <si>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</si>
  <si>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</si>
  <si>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</si>
  <si>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</si>
  <si>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</si>
  <si>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</si>
  <si>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</si>
  <si>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</si>
  <si>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</si>
  <si>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</si>
  <si>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</si>
  <si>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</si>
  <si>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</si>
  <si>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</si>
  <si>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</si>
  <si>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</si>
  <si>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</si>
  <si>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</si>
  <si>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</si>
  <si>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</si>
  <si>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</si>
  <si>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</si>
  <si>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</si>
  <si>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</si>
  <si>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</si>
  <si>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</si>
  <si>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</si>
  <si>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</si>
  <si>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</si>
  <si>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</si>
  <si>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</si>
  <si>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</si>
  <si>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</si>
  <si>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</si>
  <si>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</si>
  <si>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</si>
  <si>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</si>
  <si>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</si>
  <si>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</si>
  <si>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</si>
  <si>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</si>
  <si>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</si>
  <si>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</si>
  <si>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</si>
  <si>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</si>
  <si>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</si>
  <si>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</si>
  <si>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</si>
  <si>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</si>
  <si>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</si>
  <si>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</si>
  <si>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</si>
  <si>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</si>
  <si>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</si>
  <si>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</si>
  <si>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</si>
  <si>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</si>
  <si>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</si>
  <si>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</si>
  <si>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</si>
  <si>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</si>
  <si>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</si>
  <si>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</si>
  <si>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</si>
  <si>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</si>
  <si>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</si>
  <si>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</si>
  <si>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</si>
  <si>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</si>
  <si>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</si>
  <si>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</si>
  <si>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</si>
  <si>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</si>
  <si>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</si>
  <si>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</si>
  <si>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</si>
  <si>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</si>
  <si>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</si>
  <si>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</si>
  <si>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</si>
  <si>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</si>
  <si>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</si>
  <si>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</si>
  <si>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</si>
  <si>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</si>
  <si>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</si>
  <si>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</si>
  <si>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</si>
  <si>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</si>
  <si>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</si>
  <si>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</si>
  <si>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</si>
  <si>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</si>
  <si>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</si>
  <si>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</si>
  <si>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</si>
  <si>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</si>
  <si>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</si>
  <si>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</si>
  <si>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</si>
  <si>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</si>
  <si>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</si>
  <si>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</si>
  <si>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</si>
  <si>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</si>
  <si>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</si>
  <si>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</si>
  <si>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</si>
  <si>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</si>
  <si>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</si>
  <si>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</si>
  <si>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</si>
  <si>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</si>
  <si>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</si>
  <si>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</si>
  <si>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</si>
  <si>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</si>
  <si>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</si>
  <si>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</si>
  <si>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</si>
  <si>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</si>
  <si>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</si>
  <si>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</si>
  <si>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</si>
  <si>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</si>
  <si>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</si>
  <si>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</si>
  <si>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</si>
  <si>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</si>
  <si>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</si>
  <si>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</si>
  <si>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</si>
  <si>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</si>
  <si>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</si>
  <si>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</si>
  <si>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</si>
  <si>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</si>
  <si>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</si>
  <si>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</si>
  <si>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</si>
  <si>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</si>
  <si>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</si>
  <si>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</si>
  <si>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</si>
  <si>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</si>
  <si>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</si>
  <si>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</si>
  <si>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</si>
  <si>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</si>
  <si>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</si>
  <si>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</si>
  <si>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</si>
  <si>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</si>
  <si>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</si>
  <si>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</si>
  <si>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</si>
  <si>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</si>
  <si>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</si>
  <si>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</si>
  <si>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</si>
  <si>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</si>
  <si>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</si>
  <si>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</si>
  <si>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</si>
  <si>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</si>
  <si>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</si>
  <si>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</si>
  <si>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</si>
  <si>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</si>
  <si>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</si>
  <si>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</si>
  <si>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</si>
  <si>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</si>
  <si>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</si>
  <si>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</si>
  <si>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</si>
  <si>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</si>
  <si>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</si>
  <si>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</si>
  <si>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</si>
  <si>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</si>
  <si>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</si>
  <si>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</si>
  <si>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</si>
  <si>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</si>
  <si>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</si>
  <si>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</si>
  <si>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</si>
  <si>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</si>
  <si>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</si>
  <si>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</si>
  <si>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</si>
  <si>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</si>
  <si>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</si>
  <si>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</si>
  <si>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</si>
  <si>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</si>
  <si>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</si>
  <si>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</si>
  <si>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</si>
  <si>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</si>
  <si>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</si>
  <si>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</si>
  <si>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</si>
  <si>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</si>
  <si>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</si>
  <si>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</si>
  <si>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</si>
  <si>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</si>
  <si>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</si>
  <si>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</si>
  <si>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</si>
  <si>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</si>
  <si>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</si>
  <si>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</si>
  <si>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</si>
  <si>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</si>
  <si>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</si>
  <si>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</si>
  <si>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</si>
  <si>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</si>
  <si>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</si>
  <si>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</si>
  <si>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</si>
  <si>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</si>
  <si>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</si>
  <si>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</si>
  <si>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</si>
  <si>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</si>
  <si>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</si>
  <si>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</si>
  <si>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</si>
  <si>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</si>
  <si>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</si>
  <si>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</si>
  <si>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</si>
  <si>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</si>
  <si>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</si>
  <si>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</si>
  <si>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</si>
  <si>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</si>
  <si>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</si>
  <si>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</si>
  <si>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</si>
  <si>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</si>
  <si>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</si>
  <si>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</si>
  <si>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</si>
  <si>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</si>
  <si>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</si>
  <si>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</si>
  <si>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</si>
  <si>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</si>
  <si>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</si>
  <si>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</si>
  <si>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</si>
  <si>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</si>
  <si>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</si>
  <si>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</si>
  <si>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</si>
  <si>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</si>
  <si>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</si>
  <si>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</si>
  <si>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</si>
  <si>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</si>
  <si>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</si>
  <si>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</si>
  <si>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</si>
  <si>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</si>
  <si>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</si>
  <si>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</si>
  <si>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</si>
  <si>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</si>
  <si>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</si>
  <si>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</si>
  <si>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</si>
  <si>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</si>
  <si>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</si>
  <si>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</si>
  <si>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</si>
  <si>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</si>
  <si>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</si>
  <si>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</si>
  <si>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</si>
  <si>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</si>
  <si>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</si>
  <si>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</si>
  <si>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</si>
  <si>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</si>
  <si>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</si>
  <si>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</si>
  <si>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</si>
  <si>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</si>
  <si>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</si>
  <si>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</si>
  <si>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</si>
  <si>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</si>
  <si>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</si>
  <si>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</si>
  <si>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</si>
  <si>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</si>
  <si>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</si>
  <si>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</si>
  <si>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</si>
  <si>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</si>
  <si>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</si>
  <si>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</si>
  <si>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</si>
  <si>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</si>
  <si>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</si>
  <si>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</si>
  <si>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</si>
  <si>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</si>
  <si>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</si>
  <si>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</si>
  <si>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</si>
  <si>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</si>
  <si>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</si>
  <si>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</si>
  <si>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</si>
  <si>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</si>
  <si>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</si>
  <si>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</si>
  <si>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</si>
  <si>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</si>
  <si>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</si>
  <si>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</si>
  <si>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</si>
  <si>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</si>
  <si>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</si>
  <si>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</si>
  <si>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</si>
  <si>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</si>
  <si>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</si>
  <si>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</si>
  <si>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</si>
  <si>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</si>
  <si>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</si>
  <si>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</si>
  <si>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</si>
  <si>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</si>
  <si>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</si>
  <si>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</si>
  <si>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</si>
  <si>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</si>
  <si>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</si>
  <si>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</si>
  <si>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</si>
  <si>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</si>
  <si>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</si>
  <si>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</si>
  <si>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</si>
  <si>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</si>
  <si>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</si>
  <si>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</si>
  <si>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</si>
  <si>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</si>
  <si>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</si>
  <si>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</si>
  <si>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</si>
  <si>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</si>
  <si>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</si>
  <si>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</si>
  <si>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</si>
  <si>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</si>
  <si>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</si>
  <si>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</si>
  <si>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</si>
  <si>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</si>
  <si>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</si>
  <si>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</si>
  <si>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</si>
  <si>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</si>
  <si>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</si>
  <si>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</si>
  <si>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</si>
  <si>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</si>
  <si>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</si>
  <si>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</si>
  <si>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</si>
  <si>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</si>
  <si>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</si>
  <si>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</si>
  <si>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</si>
  <si>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</si>
  <si>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</si>
  <si>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</si>
  <si>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</si>
  <si>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</si>
  <si>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</si>
  <si>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</si>
  <si>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</si>
  <si>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</si>
  <si>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</si>
  <si>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</si>
  <si>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</si>
  <si>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</si>
  <si>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</si>
  <si>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</si>
  <si>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</si>
  <si>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</si>
  <si>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</si>
  <si>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</si>
  <si>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</si>
  <si>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</si>
  <si>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</si>
  <si>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</si>
  <si>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</si>
  <si>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</si>
  <si>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</si>
  <si>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</si>
  <si>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</si>
  <si>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</si>
  <si>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</si>
  <si>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</si>
  <si>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</si>
  <si>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</si>
  <si>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</si>
  <si>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</si>
  <si>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</si>
  <si>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</si>
  <si>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</si>
  <si>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</si>
  <si>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</si>
  <si>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</si>
  <si>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</si>
  <si>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</si>
  <si>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</si>
  <si>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</si>
  <si>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</si>
  <si>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</si>
  <si>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</si>
  <si>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</si>
  <si>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</si>
  <si>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</si>
  <si>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</si>
  <si>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</si>
  <si>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</si>
  <si>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</si>
  <si>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</si>
  <si>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</si>
  <si>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</si>
  <si>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</si>
  <si>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</si>
  <si>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</si>
  <si>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</si>
  <si>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</si>
  <si>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</si>
  <si>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</si>
  <si>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</si>
  <si>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</si>
  <si>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</si>
  <si>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</si>
  <si>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</si>
  <si>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</si>
  <si>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</si>
  <si>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</si>
  <si>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</si>
  <si>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</si>
  <si>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</si>
  <si>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</si>
  <si>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</si>
  <si>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</si>
  <si>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</si>
  <si>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</si>
  <si>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</si>
  <si>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</si>
  <si>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</si>
  <si>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</si>
  <si>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</si>
  <si>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</si>
  <si>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</si>
  <si>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</si>
  <si>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</si>
  <si>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</si>
  <si>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</si>
  <si>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</si>
  <si>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</si>
  <si>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</si>
  <si>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</si>
  <si>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</si>
  <si>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</si>
  <si>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</si>
  <si>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</si>
  <si>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</si>
  <si>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</si>
  <si>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</si>
  <si>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</si>
  <si>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</si>
  <si>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</si>
  <si>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</si>
  <si>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</si>
  <si>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</si>
  <si>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</si>
  <si>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</si>
  <si>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</si>
  <si>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</si>
  <si>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</si>
  <si>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</si>
  <si>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</si>
  <si>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</si>
  <si>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</si>
  <si>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</si>
  <si>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</si>
  <si>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</si>
  <si>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</si>
  <si>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</si>
  <si>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</si>
  <si>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</si>
  <si>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</si>
  <si>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</si>
  <si>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</si>
  <si>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</si>
  <si>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</si>
  <si>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</si>
  <si>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</si>
  <si>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</si>
  <si>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</si>
  <si>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</si>
  <si>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</si>
  <si>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</si>
  <si>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</si>
  <si>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</si>
  <si>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</si>
  <si>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</si>
  <si>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</si>
  <si>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</si>
  <si>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</si>
  <si>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</si>
  <si>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</si>
  <si>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</si>
  <si>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</si>
  <si>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</si>
  <si>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</si>
  <si>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</si>
  <si>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</si>
  <si>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</si>
  <si>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</si>
  <si>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</si>
  <si>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</si>
  <si>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</si>
  <si>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</si>
  <si>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</si>
  <si>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</si>
  <si>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</si>
  <si>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</si>
  <si>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</si>
  <si>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</si>
  <si>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</si>
  <si>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</si>
  <si>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</si>
  <si>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</si>
  <si>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</si>
  <si>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</si>
  <si>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</si>
  <si>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</si>
  <si>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</si>
  <si>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</si>
  <si>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</si>
  <si>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</si>
  <si>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</si>
  <si>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</si>
  <si>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</si>
  <si>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</si>
  <si>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</si>
  <si>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</si>
  <si>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</si>
  <si>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</si>
  <si>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</si>
  <si>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</si>
  <si>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</si>
  <si>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</si>
  <si>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</si>
  <si>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</si>
  <si>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</si>
  <si>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</si>
  <si>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</si>
  <si>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</si>
  <si>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</si>
  <si>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</si>
  <si>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</si>
  <si>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</si>
  <si>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</si>
  <si>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</si>
  <si>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</si>
  <si>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</si>
  <si>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</si>
  <si>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</si>
  <si>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</si>
  <si>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</si>
  <si>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</si>
  <si>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</si>
  <si>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</si>
  <si>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</si>
  <si>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</si>
  <si>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</si>
  <si>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</si>
  <si>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</si>
  <si>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</si>
  <si>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</si>
  <si>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</si>
  <si>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</si>
  <si>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</si>
  <si>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</si>
  <si>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</si>
  <si>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</si>
  <si>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</si>
  <si>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</si>
  <si>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</si>
  <si>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</si>
  <si>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</si>
  <si>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</si>
  <si>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</si>
  <si>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</si>
  <si>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</si>
  <si>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</si>
  <si>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</si>
  <si>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</si>
  <si>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</si>
  <si>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</si>
  <si>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</si>
  <si>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</si>
  <si>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</si>
  <si>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</si>
  <si>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</si>
  <si>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</si>
  <si>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</si>
  <si>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</si>
  <si>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</si>
  <si>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</si>
  <si>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</si>
  <si>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</si>
  <si>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</si>
  <si>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</si>
  <si>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</si>
  <si>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</si>
  <si>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</si>
  <si>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</si>
  <si>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</si>
  <si>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</si>
  <si>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</si>
  <si>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</si>
  <si>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</si>
  <si>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</si>
  <si>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</si>
  <si>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</si>
  <si>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</si>
  <si>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</si>
  <si>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</si>
  <si>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</si>
  <si>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</si>
  <si>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</si>
  <si>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</si>
  <si>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</si>
  <si>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</si>
  <si>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</si>
  <si>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</si>
  <si>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</si>
  <si>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</si>
  <si>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</si>
  <si>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</si>
  <si>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</si>
  <si>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</si>
  <si>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</si>
  <si>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</si>
  <si>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</si>
  <si>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</si>
  <si>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</si>
  <si>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</si>
  <si>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</si>
  <si>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</si>
  <si>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</si>
  <si>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</si>
  <si>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</si>
  <si>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</si>
  <si>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</si>
  <si>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</si>
  <si>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</si>
  <si>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</si>
  <si>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</si>
  <si>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</si>
  <si>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</si>
  <si>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</si>
  <si>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</si>
  <si>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</si>
  <si>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</si>
  <si>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</si>
  <si>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</si>
  <si>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</si>
  <si>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</si>
  <si>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</si>
  <si>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</si>
  <si>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</si>
  <si>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</si>
  <si>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</si>
  <si>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</si>
  <si>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</si>
  <si>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</si>
  <si>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</si>
  <si>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</si>
  <si>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</si>
  <si>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</si>
  <si>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</si>
  <si>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</si>
  <si>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</si>
  <si>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</si>
  <si>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</si>
  <si>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</si>
  <si>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</si>
  <si>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</si>
  <si>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</si>
  <si>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</si>
  <si>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</si>
  <si>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</si>
  <si>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</si>
  <si>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</si>
  <si>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</si>
  <si>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</si>
  <si>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</si>
  <si>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</si>
  <si>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</si>
  <si>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</si>
  <si>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</si>
  <si>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</si>
  <si>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</si>
  <si>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</si>
  <si>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</si>
  <si>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</si>
  <si>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</si>
  <si>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</si>
  <si>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</si>
  <si>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</si>
  <si>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</si>
  <si>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</si>
  <si>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</si>
  <si>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</si>
  <si>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</si>
  <si>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</si>
  <si>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</si>
  <si>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</si>
  <si>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</si>
  <si>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</si>
  <si>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</si>
  <si>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</si>
  <si>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</si>
  <si>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</si>
  <si>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</si>
  <si>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</si>
  <si>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</si>
  <si>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</si>
  <si>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</si>
  <si>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</si>
  <si>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</si>
  <si>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</si>
  <si>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</si>
  <si>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</si>
  <si>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</si>
  <si>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</si>
  <si>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</si>
  <si>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</si>
  <si>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</si>
  <si>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</si>
  <si>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</si>
  <si>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</si>
  <si>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</si>
  <si>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</si>
  <si>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</si>
  <si>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</si>
  <si>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</si>
  <si>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</si>
  <si>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</si>
  <si>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</si>
  <si>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</si>
  <si>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</si>
  <si>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</si>
  <si>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</si>
  <si>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</si>
  <si>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</si>
  <si>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</si>
  <si>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</si>
  <si>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</si>
  <si>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</si>
  <si>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</si>
  <si>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</si>
  <si>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</si>
  <si>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</si>
  <si>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</si>
  <si>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</si>
  <si>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</si>
  <si>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</si>
  <si>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</si>
  <si>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</si>
  <si>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</si>
  <si>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</si>
  <si>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</si>
  <si>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</si>
  <si>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</si>
  <si>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</si>
  <si>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</si>
  <si>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</si>
  <si>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</si>
  <si>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</si>
  <si>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</si>
  <si>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</si>
  <si>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</si>
  <si>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</si>
  <si>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</si>
  <si>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</si>
  <si>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</si>
  <si>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</si>
  <si>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</si>
  <si>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</si>
  <si>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</si>
  <si>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</si>
  <si>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</si>
  <si>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</si>
  <si>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</si>
  <si>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</si>
  <si>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</si>
  <si>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</si>
  <si>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</si>
  <si>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</si>
  <si>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</si>
  <si>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</si>
  <si>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</si>
  <si>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</si>
  <si>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</si>
  <si>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</si>
  <si>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</si>
  <si>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</si>
  <si>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</si>
  <si>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</si>
  <si>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</si>
  <si>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</si>
  <si>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</si>
  <si>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</si>
  <si>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</si>
  <si>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</si>
  <si>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</si>
  <si>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</si>
  <si>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</si>
  <si>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</si>
  <si>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</si>
  <si>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</si>
  <si>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</si>
  <si>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</si>
  <si>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</si>
  <si>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</si>
  <si>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</si>
  <si>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</si>
  <si>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</si>
  <si>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</si>
  <si>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</si>
  <si>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</si>
  <si>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</si>
  <si>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</si>
  <si>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</si>
  <si>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</si>
  <si>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</si>
  <si>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</si>
  <si>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</si>
  <si>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</si>
  <si>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</si>
  <si>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</si>
  <si>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</si>
  <si>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</si>
  <si>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</si>
  <si>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</si>
  <si>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</si>
  <si>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</si>
  <si>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</si>
  <si>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</si>
  <si>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</si>
  <si>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</si>
  <si>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</si>
  <si>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</si>
  <si>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</si>
  <si>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</si>
  <si>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</si>
  <si>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</si>
  <si>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</si>
  <si>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</si>
  <si>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</si>
  <si>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</si>
  <si>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</si>
  <si>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</si>
  <si>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</si>
  <si>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</si>
  <si>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</si>
  <si>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</si>
  <si>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</si>
  <si>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</si>
  <si>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</si>
  <si>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</si>
  <si>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</si>
  <si>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</si>
  <si>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</si>
  <si>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</si>
  <si>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</si>
  <si>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</si>
  <si>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</si>
  <si>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</si>
  <si>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</si>
  <si>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</si>
  <si>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</si>
  <si>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</si>
  <si>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</si>
  <si>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</si>
  <si>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</si>
  <si>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</si>
  <si>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</si>
  <si>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</si>
  <si>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</si>
  <si>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</si>
  <si>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</si>
  <si>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</si>
  <si>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</si>
  <si>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</si>
  <si>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</si>
  <si>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</si>
  <si>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</si>
  <si>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</si>
  <si>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</si>
  <si>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</si>
  <si>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</si>
  <si>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</si>
  <si>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</si>
  <si>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</si>
  <si>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</si>
  <si>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</si>
  <si>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</si>
  <si>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</si>
  <si>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</si>
  <si>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</si>
  <si>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</si>
  <si>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</si>
  <si>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</si>
  <si>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</si>
  <si>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</si>
  <si>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</si>
  <si>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</si>
  <si>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</si>
  <si>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</si>
  <si>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</si>
  <si>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</si>
  <si>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</si>
  <si>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</si>
  <si>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</si>
  <si>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</si>
  <si>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</si>
  <si>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</si>
  <si>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</si>
  <si>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</si>
  <si>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</si>
  <si>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</si>
  <si>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</si>
  <si>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</si>
  <si>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</si>
  <si>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</si>
  <si>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</si>
  <si>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</si>
  <si>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</si>
  <si>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</si>
  <si>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</si>
  <si>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</si>
  <si>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</si>
  <si>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</si>
  <si>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</si>
  <si>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</si>
  <si>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</si>
  <si>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</si>
  <si>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</si>
  <si>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</si>
  <si>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</si>
  <si>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</si>
  <si>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</si>
  <si>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</si>
  <si>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</si>
  <si>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</si>
  <si>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</si>
  <si>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</si>
  <si>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</si>
  <si>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</si>
  <si>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</si>
  <si>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</si>
  <si>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</si>
  <si>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</si>
  <si>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</si>
  <si>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</si>
  <si>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</si>
  <si>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</si>
  <si>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</si>
  <si>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</si>
  <si>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</si>
  <si>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</si>
  <si>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</si>
  <si>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</si>
  <si>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</si>
  <si>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</si>
  <si>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</si>
  <si>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</si>
  <si>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</si>
  <si>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</si>
  <si>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</si>
  <si>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</si>
  <si>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</si>
  <si>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</si>
  <si>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</si>
  <si>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</si>
  <si>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</si>
  <si>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</si>
  <si>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</si>
  <si>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</si>
  <si>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</si>
  <si>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</si>
  <si>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</si>
  <si>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</si>
  <si>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</si>
  <si>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</si>
  <si>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</si>
  <si>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</si>
  <si>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</si>
  <si>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</si>
  <si>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</si>
  <si>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</si>
  <si>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</si>
  <si>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</si>
  <si>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</si>
  <si>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</si>
  <si>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</si>
  <si>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</si>
  <si>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</si>
  <si>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</si>
  <si>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</si>
  <si>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</si>
  <si>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</si>
  <si>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</si>
  <si>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</si>
  <si>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</si>
  <si>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</si>
  <si>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</si>
  <si>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</si>
  <si>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</si>
  <si>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</si>
  <si>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</si>
  <si>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</si>
  <si>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</si>
  <si>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</si>
  <si>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</si>
  <si>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</si>
  <si>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</si>
  <si>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</si>
  <si>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</si>
  <si>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</si>
  <si>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</si>
  <si>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</si>
  <si>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</si>
  <si>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</si>
  <si>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</si>
  <si>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</si>
  <si>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</si>
  <si>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</si>
  <si>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</si>
  <si>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</si>
  <si>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</si>
  <si>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</si>
  <si>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</si>
  <si>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</si>
  <si>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</si>
  <si>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</si>
  <si>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</si>
  <si>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</si>
  <si>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</si>
  <si>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</si>
  <si>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</si>
  <si>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</si>
  <si>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</si>
  <si>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</si>
  <si>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</si>
  <si>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</si>
  <si>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</si>
  <si>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</si>
  <si>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</si>
  <si>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</si>
  <si>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</si>
  <si>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</si>
  <si>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</si>
  <si>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</si>
  <si>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</si>
  <si>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</si>
  <si>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</si>
  <si>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</si>
  <si>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</si>
  <si>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</si>
  <si>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</si>
  <si>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</si>
  <si>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</si>
  <si>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</si>
  <si>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</si>
  <si>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</si>
  <si>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</si>
  <si>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</si>
  <si>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</si>
  <si>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</si>
  <si>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</si>
  <si>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</si>
  <si>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</si>
  <si>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</si>
  <si>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</si>
  <si>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</si>
  <si>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</si>
  <si>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</si>
  <si>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</si>
  <si>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</si>
  <si>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</si>
  <si>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</si>
  <si>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</si>
  <si>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</si>
  <si>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</si>
  <si>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</si>
  <si>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</si>
  <si>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</si>
  <si>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</si>
  <si>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</si>
  <si>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</si>
  <si>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</si>
  <si>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</si>
  <si>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</si>
  <si>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</si>
  <si>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</si>
  <si>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</si>
  <si>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</si>
  <si>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</si>
  <si>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</si>
  <si>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</si>
  <si>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</si>
  <si>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</si>
  <si>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</si>
  <si>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</si>
  <si>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</si>
  <si>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</si>
  <si>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</si>
  <si>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</si>
  <si>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</si>
  <si>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</si>
  <si>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</si>
  <si>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</si>
  <si>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</si>
  <si>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</si>
  <si>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</si>
  <si>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</si>
  <si>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</si>
  <si>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</si>
  <si>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</si>
  <si>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</si>
  <si>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</si>
  <si>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</si>
  <si>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</si>
  <si>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</si>
  <si>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</si>
  <si>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</si>
  <si>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</si>
  <si>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</si>
  <si>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</si>
  <si>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</si>
  <si>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</si>
  <si>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</si>
  <si>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</si>
  <si>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</si>
  <si>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</si>
  <si>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</si>
  <si>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</si>
  <si>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</si>
  <si>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</si>
  <si>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</si>
  <si>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</si>
  <si>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</si>
  <si>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</si>
  <si>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</si>
  <si>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</si>
  <si>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</si>
  <si>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</si>
  <si>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</si>
  <si>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</si>
  <si>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</si>
  <si>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</si>
  <si>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</si>
  <si>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</si>
  <si>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</si>
  <si>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</si>
  <si>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</si>
  <si>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</si>
  <si>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</si>
  <si>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</si>
  <si>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</si>
  <si>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</si>
  <si>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</si>
  <si>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</si>
  <si>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</si>
  <si>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</si>
  <si>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</si>
  <si>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</si>
  <si>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</si>
  <si>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</si>
  <si>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</si>
  <si>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</si>
  <si>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</si>
  <si>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</si>
  <si>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</si>
  <si>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</si>
  <si>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</si>
  <si>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</si>
  <si>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</si>
  <si>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</si>
  <si>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</si>
  <si>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</si>
  <si>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</si>
  <si>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</si>
  <si>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</si>
  <si>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</si>
  <si>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</si>
  <si>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</si>
  <si>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</si>
  <si>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</si>
  <si>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</si>
  <si>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</si>
  <si>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</si>
  <si>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</si>
  <si>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</si>
  <si>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</si>
  <si>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</si>
  <si>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</si>
  <si>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</si>
  <si>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</si>
  <si>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</si>
  <si>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</si>
  <si>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</si>
  <si>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</si>
  <si>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</si>
  <si>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</si>
  <si>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</si>
  <si>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</si>
  <si>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</si>
  <si>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</si>
  <si>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</si>
  <si>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</si>
  <si>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</si>
  <si>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</si>
  <si>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</si>
  <si>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</si>
  <si>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</si>
  <si>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</si>
  <si>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</si>
  <si>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</si>
  <si>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</si>
  <si>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</si>
  <si>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</si>
  <si>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</si>
  <si>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</si>
  <si>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</si>
  <si>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</si>
  <si>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</si>
  <si>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</si>
  <si>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</si>
  <si>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</si>
  <si>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</si>
  <si>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</si>
  <si>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</si>
  <si>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</si>
  <si>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</si>
  <si>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</si>
  <si>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</si>
  <si>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</si>
  <si>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</si>
  <si>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</si>
  <si>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</si>
  <si>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</si>
  <si>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</si>
  <si>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</si>
  <si>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</si>
  <si>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</si>
  <si>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</si>
  <si>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</si>
  <si>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</si>
  <si>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</si>
  <si>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</si>
  <si>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</si>
  <si>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</si>
  <si>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</si>
  <si>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</si>
  <si>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</si>
  <si>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</si>
  <si>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</si>
  <si>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</si>
  <si>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</si>
  <si>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</si>
  <si>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</si>
  <si>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</si>
  <si>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</si>
  <si>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</si>
  <si>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</si>
  <si>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</si>
  <si>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</si>
  <si>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</si>
  <si>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</si>
  <si>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</si>
  <si>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</si>
  <si>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</si>
  <si>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</si>
  <si>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</si>
  <si>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</si>
  <si>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</si>
  <si>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</si>
  <si>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</si>
  <si>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</si>
  <si>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</si>
  <si>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</si>
  <si>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</si>
  <si>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</si>
  <si>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</si>
  <si>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</si>
  <si>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</si>
  <si>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</si>
  <si>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</si>
  <si>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</si>
  <si>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</si>
  <si>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</si>
  <si>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</si>
  <si>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</si>
  <si>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</si>
  <si>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</si>
  <si>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</si>
  <si>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</si>
  <si>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</si>
  <si>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</si>
  <si>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</si>
  <si>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</si>
  <si>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</si>
  <si>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</si>
  <si>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</si>
  <si>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</si>
  <si>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</si>
  <si>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</si>
  <si>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</si>
  <si>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</si>
  <si>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</si>
  <si>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</si>
  <si>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</si>
  <si>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</si>
  <si>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</si>
  <si>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</si>
  <si>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</si>
  <si>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</si>
  <si>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</si>
  <si>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</si>
  <si>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</si>
  <si>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</si>
  <si>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</si>
  <si>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</si>
  <si>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</si>
  <si>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</si>
  <si>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</si>
  <si>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</si>
  <si>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</si>
  <si>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</si>
  <si>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</si>
  <si>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</si>
  <si>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</si>
  <si>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</si>
  <si>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</si>
  <si>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</si>
  <si>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</si>
  <si>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</si>
  <si>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</si>
  <si>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</si>
  <si>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</si>
  <si>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</si>
  <si>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</si>
  <si>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</si>
  <si>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</si>
  <si>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</si>
  <si>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</si>
  <si>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</si>
  <si>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</si>
  <si>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</si>
  <si>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</si>
  <si>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</si>
  <si>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</si>
  <si>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</si>
  <si>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</si>
  <si>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</si>
  <si>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</si>
  <si>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</si>
  <si>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</si>
  <si>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</si>
  <si>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</si>
  <si>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</si>
  <si>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</si>
  <si>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</si>
  <si>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</si>
  <si>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</si>
  <si>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</si>
  <si>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</si>
  <si>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</si>
  <si>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</si>
  <si>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</si>
  <si>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</si>
  <si>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</si>
  <si>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</si>
  <si>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</si>
  <si>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</si>
  <si>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</si>
  <si>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</si>
  <si>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</si>
  <si>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</si>
  <si>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</si>
  <si>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</si>
  <si>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</si>
  <si>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</si>
  <si>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</si>
  <si>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</si>
  <si>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</si>
  <si>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</si>
  <si>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</si>
  <si>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</si>
  <si>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</si>
  <si>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</si>
  <si>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</si>
  <si>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</si>
  <si>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</si>
  <si>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</si>
  <si>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</si>
  <si>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</si>
  <si>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</si>
  <si>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</si>
  <si>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</si>
  <si>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</si>
  <si>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</si>
  <si>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</si>
  <si>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</si>
  <si>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</si>
  <si>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</si>
  <si>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</si>
  <si>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</si>
  <si>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</si>
  <si>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</si>
  <si>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</si>
  <si>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</si>
  <si>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</si>
  <si>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</si>
  <si>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</si>
  <si>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</si>
  <si>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</si>
  <si>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</si>
  <si>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</si>
  <si>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</si>
  <si>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</si>
  <si>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</si>
  <si>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</si>
  <si>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</si>
  <si>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</si>
  <si>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</si>
  <si>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</si>
  <si>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</si>
  <si>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</si>
  <si>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</si>
  <si>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</si>
  <si>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</si>
  <si>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</si>
  <si>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</si>
  <si>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</si>
  <si>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</si>
  <si>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</si>
  <si>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</si>
  <si>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</si>
  <si>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</si>
  <si>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</si>
  <si>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</si>
  <si>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</si>
  <si>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</si>
  <si>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</si>
  <si>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</si>
  <si>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</si>
  <si>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</si>
  <si>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</si>
  <si>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</si>
  <si>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</si>
  <si>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</si>
  <si>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</si>
  <si>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</si>
  <si>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</si>
  <si>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</si>
  <si>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</si>
  <si>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</si>
  <si>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</si>
  <si>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</si>
  <si>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</si>
  <si>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</si>
  <si>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</si>
  <si>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</si>
  <si>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</si>
  <si>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</si>
  <si>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</si>
  <si>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</si>
  <si>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</si>
  <si>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</si>
  <si>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</si>
  <si>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</si>
  <si>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</si>
  <si>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</si>
  <si>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</si>
  <si>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</si>
  <si>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</si>
  <si>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</si>
  <si>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</si>
  <si>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</si>
  <si>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</si>
  <si>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</si>
  <si>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</si>
  <si>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</si>
  <si>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</si>
  <si>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</si>
  <si>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</si>
  <si>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</si>
  <si>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</si>
  <si>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</si>
  <si>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</si>
  <si>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</si>
  <si>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</si>
  <si>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</si>
  <si>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</si>
  <si>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</si>
  <si>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</si>
  <si>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</si>
  <si>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</si>
  <si>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</si>
  <si>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</si>
  <si>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</si>
  <si>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</si>
  <si>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</si>
  <si>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</si>
  <si>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</si>
  <si>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</si>
  <si>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</si>
  <si>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</si>
  <si>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</si>
  <si>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</si>
  <si>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</si>
  <si>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</si>
  <si>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</si>
  <si>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</si>
  <si>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</si>
  <si>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</si>
  <si>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</si>
  <si>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</si>
  <si>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</si>
  <si>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</si>
  <si>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</si>
  <si>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</si>
  <si>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</si>
  <si>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</si>
  <si>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</si>
  <si>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</si>
  <si>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</si>
  <si>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</si>
  <si>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</si>
  <si>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</si>
  <si>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</si>
  <si>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</si>
  <si>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</si>
  <si>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</si>
  <si>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</si>
  <si>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</si>
  <si>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</si>
  <si>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</si>
  <si>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</si>
  <si>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</si>
  <si>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</si>
  <si>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</si>
  <si>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</si>
  <si>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</si>
  <si>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</si>
  <si>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</si>
  <si>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</si>
  <si>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</si>
  <si>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</si>
  <si>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</si>
  <si>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</si>
  <si>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</si>
  <si>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</si>
  <si>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</si>
  <si>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</si>
  <si>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</si>
  <si>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</si>
  <si>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</si>
  <si>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</si>
  <si>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</si>
  <si>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</si>
  <si>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</si>
  <si>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</si>
  <si>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</si>
  <si>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</si>
  <si>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</si>
  <si>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</si>
  <si>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</si>
  <si>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</si>
  <si>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</si>
  <si>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</si>
  <si>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</si>
  <si>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</si>
  <si>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</si>
  <si>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</si>
  <si>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</si>
  <si>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</si>
  <si>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</si>
  <si>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</si>
  <si>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</si>
  <si>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</si>
  <si>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</si>
  <si>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</si>
  <si>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</si>
  <si>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</si>
  <si>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</si>
  <si>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</si>
  <si>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</si>
  <si>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</si>
  <si>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</si>
  <si>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</si>
  <si>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</si>
  <si>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</si>
  <si>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</si>
  <si>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</si>
  <si>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</si>
  <si>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</si>
  <si>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</si>
  <si>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</si>
  <si>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</si>
  <si>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</si>
  <si>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</si>
  <si>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</si>
  <si>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</si>
  <si>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</si>
  <si>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</si>
  <si>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</si>
  <si>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</si>
  <si>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</si>
  <si>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</si>
  <si>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</si>
  <si>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</si>
  <si>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</si>
  <si>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</si>
  <si>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</si>
  <si>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</si>
  <si>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</si>
  <si>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</si>
  <si>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</si>
  <si>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</si>
  <si>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</si>
  <si>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</si>
  <si>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</si>
  <si>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</si>
  <si>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</si>
  <si>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</si>
  <si>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</si>
  <si>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</si>
  <si>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</si>
  <si>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</si>
  <si>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</si>
  <si>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</si>
  <si>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</si>
  <si>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</si>
  <si>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</si>
  <si>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</si>
  <si>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</si>
  <si>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</si>
  <si>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</si>
  <si>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</si>
  <si>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</si>
  <si>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</si>
  <si>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</si>
  <si>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</si>
  <si>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</si>
  <si>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</si>
  <si>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</si>
  <si>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</si>
  <si>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</si>
  <si>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</si>
  <si>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</si>
  <si>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</si>
  <si>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</si>
  <si>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</si>
  <si>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</si>
  <si>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</si>
  <si>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</si>
  <si>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</si>
  <si>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</si>
  <si>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</si>
  <si>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</si>
  <si>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</si>
  <si>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</si>
  <si>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</si>
  <si>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</si>
  <si>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</si>
  <si>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</si>
  <si>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</si>
  <si>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</si>
  <si>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</si>
  <si>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</si>
  <si>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</si>
  <si>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</si>
  <si>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</si>
  <si>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</si>
  <si>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</si>
  <si>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</si>
  <si>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</si>
  <si>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</si>
  <si>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</si>
  <si>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</si>
  <si>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</si>
  <si>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</si>
  <si>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</si>
  <si>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</si>
  <si>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</si>
  <si>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</si>
  <si>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</si>
  <si>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</si>
  <si>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</si>
  <si>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</si>
  <si>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</si>
  <si>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</si>
  <si>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</si>
  <si>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</si>
  <si>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</si>
  <si>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</si>
  <si>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</si>
  <si>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</si>
  <si>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</si>
  <si>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</si>
  <si>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</si>
  <si>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</si>
  <si>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</si>
  <si>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</si>
  <si>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</si>
  <si>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</si>
  <si>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</si>
  <si>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</si>
  <si>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</si>
  <si>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</si>
  <si>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</si>
  <si>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</si>
  <si>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</si>
  <si>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</si>
  <si>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</si>
  <si>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</si>
  <si>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</si>
  <si>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</si>
  <si>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</si>
  <si>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</si>
  <si>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</si>
  <si>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</si>
  <si>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</si>
  <si>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</si>
  <si>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</si>
  <si>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</si>
  <si>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</si>
  <si>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</si>
  <si>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</si>
  <si>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</si>
  <si>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</si>
  <si>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</si>
  <si>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</si>
  <si>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</si>
  <si>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</si>
  <si>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</si>
  <si>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</si>
  <si>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</si>
  <si>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</si>
  <si>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</si>
  <si>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</si>
  <si>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</si>
  <si>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</si>
  <si>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</si>
  <si>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</si>
  <si>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</si>
  <si>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</si>
  <si>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</si>
  <si>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</si>
  <si>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</si>
  <si>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</si>
  <si>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</si>
  <si>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</si>
  <si>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</si>
  <si>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</si>
  <si>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</si>
  <si>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</si>
  <si>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</si>
  <si>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</si>
  <si>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</si>
  <si>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</si>
  <si>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</si>
  <si>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</si>
  <si>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</si>
  <si>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</si>
  <si>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</si>
  <si>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</si>
  <si>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</si>
  <si>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</si>
  <si>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</si>
  <si>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</si>
  <si>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</si>
  <si>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</si>
  <si>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</si>
  <si>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</si>
  <si>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</si>
  <si>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</si>
  <si>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</si>
  <si>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</si>
  <si>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</si>
  <si>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</si>
  <si>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</si>
  <si>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</si>
  <si>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</si>
  <si>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</si>
  <si>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</si>
  <si>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</si>
  <si>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</si>
  <si>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</si>
  <si>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</si>
  <si>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</si>
  <si>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</si>
  <si>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</si>
  <si>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</si>
  <si>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</si>
  <si>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</si>
  <si>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</si>
  <si>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</si>
  <si>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</si>
  <si>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</si>
  <si>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</si>
  <si>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</si>
  <si>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</si>
  <si>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</si>
  <si>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</si>
  <si>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</si>
  <si>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</si>
  <si>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</si>
  <si>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</si>
  <si>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</si>
  <si>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</si>
  <si>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</si>
  <si>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</si>
  <si>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</si>
  <si>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</si>
  <si>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</si>
  <si>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</si>
  <si>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</si>
  <si>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</si>
  <si>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</si>
  <si>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</si>
  <si>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</si>
  <si>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</si>
  <si>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</si>
  <si>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</si>
  <si>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</si>
  <si>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</si>
  <si>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</si>
  <si>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</si>
  <si>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</si>
  <si>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</si>
  <si>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</si>
  <si>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</si>
  <si>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</si>
  <si>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</si>
  <si>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</si>
  <si>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</si>
  <si>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</si>
  <si>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</si>
  <si>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</si>
  <si>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</si>
  <si>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</si>
  <si>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</si>
  <si>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</si>
  <si>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</si>
  <si>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</si>
  <si>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</si>
  <si>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</si>
  <si>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</si>
  <si>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</si>
  <si>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</si>
  <si>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</si>
  <si>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</si>
  <si>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</si>
  <si>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</si>
  <si>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</si>
  <si>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</si>
  <si>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</si>
  <si>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</si>
  <si>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</si>
  <si>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</si>
  <si>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</si>
  <si>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</si>
  <si>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</si>
  <si>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</si>
  <si>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</si>
  <si>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</si>
  <si>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</si>
  <si>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</si>
  <si>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</si>
  <si>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</si>
  <si>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</si>
  <si>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</si>
  <si>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</si>
  <si>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</si>
  <si>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</si>
  <si>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</si>
  <si>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</si>
  <si>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</si>
  <si>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</si>
  <si>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</si>
  <si>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</si>
  <si>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</si>
  <si>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</si>
  <si>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</si>
  <si>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</si>
  <si>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</si>
  <si>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</si>
  <si>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</si>
  <si>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</si>
  <si>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</si>
  <si>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</si>
  <si>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</si>
  <si>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</si>
  <si>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</si>
  <si>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</si>
  <si>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</si>
  <si>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</si>
  <si>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</si>
  <si>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</si>
  <si>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</si>
  <si>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</si>
  <si>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</si>
  <si>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</si>
  <si>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</si>
  <si>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</si>
  <si>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</si>
  <si>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</si>
  <si>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</si>
  <si>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</si>
  <si>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</si>
  <si>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</si>
  <si>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</si>
  <si>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</si>
  <si>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</si>
  <si>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</si>
  <si>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</si>
  <si>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</si>
  <si>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</si>
  <si>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</si>
  <si>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</si>
  <si>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</si>
  <si>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</si>
  <si>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</si>
  <si>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</si>
  <si>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</si>
  <si>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</si>
  <si>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</si>
  <si>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</si>
  <si>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</si>
  <si>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</si>
  <si>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</si>
  <si>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</si>
  <si>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</si>
  <si>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</si>
  <si>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</si>
  <si>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</si>
  <si>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</si>
  <si>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</si>
  <si>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</si>
  <si>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</si>
  <si>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</si>
  <si>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</si>
  <si>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</si>
  <si>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</si>
  <si>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</si>
  <si>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</si>
  <si>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</si>
  <si>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</si>
  <si>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</si>
  <si>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</si>
  <si>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</si>
  <si>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</si>
  <si>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</si>
  <si>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</si>
  <si>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</si>
  <si>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</si>
  <si>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</si>
  <si>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</si>
  <si>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</si>
  <si>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</si>
  <si>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</si>
  <si>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</si>
  <si>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</si>
  <si>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</si>
  <si>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</si>
  <si>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</si>
  <si>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</si>
  <si>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</si>
  <si>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</si>
  <si>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</si>
  <si>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</si>
  <si>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</si>
  <si>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</si>
  <si>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</si>
  <si>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</si>
  <si>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</si>
  <si>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</si>
  <si>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</si>
  <si>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</si>
  <si>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</si>
  <si>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</si>
  <si>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</si>
  <si>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</si>
  <si>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</si>
  <si>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</si>
  <si>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</si>
  <si>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</si>
  <si>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</si>
  <si>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</si>
  <si>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</si>
  <si>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</si>
  <si>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</si>
  <si>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</si>
  <si>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</si>
  <si>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</si>
  <si>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</si>
  <si>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</si>
  <si>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</si>
  <si>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</si>
  <si>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</si>
  <si>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</si>
  <si>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</si>
  <si>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</si>
  <si>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</si>
  <si>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</si>
  <si>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</si>
  <si>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</si>
  <si>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</si>
  <si>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</si>
  <si>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</si>
  <si>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</si>
  <si>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</si>
  <si>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</si>
  <si>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</si>
  <si>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</si>
  <si>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</si>
  <si>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</si>
  <si>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</si>
  <si>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</si>
  <si>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</si>
  <si>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</si>
  <si>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</si>
  <si>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</si>
  <si>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</si>
  <si>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</si>
  <si>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</si>
  <si>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</si>
  <si>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</si>
  <si>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</si>
  <si>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</si>
  <si>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</si>
  <si>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</si>
  <si>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</si>
  <si>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</si>
  <si>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</si>
  <si>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</si>
  <si>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</si>
  <si>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</si>
  <si>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</si>
  <si>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</si>
  <si>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</si>
  <si>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</si>
  <si>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</si>
  <si>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</si>
  <si>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</si>
  <si>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</si>
  <si>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</si>
  <si>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</si>
  <si>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</si>
  <si>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</si>
  <si>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</si>
  <si>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</si>
  <si>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</si>
  <si>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</si>
  <si>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</si>
  <si>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</si>
  <si>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</si>
  <si>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</si>
  <si>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</si>
  <si>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</si>
  <si>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</si>
  <si>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</si>
  <si>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</si>
  <si>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</si>
  <si>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</si>
  <si>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</si>
  <si>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</si>
  <si>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</si>
  <si>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</si>
  <si>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</si>
  <si>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</si>
  <si>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</si>
  <si>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</si>
  <si>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</si>
  <si>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</si>
  <si>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</si>
  <si>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</si>
  <si>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</si>
  <si>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</si>
  <si>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</si>
  <si>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</si>
  <si>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</si>
  <si>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</si>
  <si>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</si>
  <si>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</si>
  <si>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</si>
  <si>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</si>
  <si>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</si>
  <si>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</si>
  <si>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</si>
  <si>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</si>
  <si>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</si>
  <si>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</si>
  <si>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</si>
  <si>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</si>
  <si>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</si>
  <si>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</si>
  <si>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</si>
  <si>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</si>
  <si>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</si>
  <si>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</si>
  <si>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</si>
  <si>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</si>
  <si>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</si>
  <si>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</si>
  <si>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</si>
  <si>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</si>
  <si>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</si>
  <si>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</si>
  <si>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</si>
  <si>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</si>
  <si>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</si>
  <si>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</si>
  <si>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</si>
  <si>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</si>
  <si>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</si>
  <si>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</si>
  <si>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</si>
  <si>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</si>
  <si>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</si>
  <si>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</si>
  <si>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</si>
  <si>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</si>
  <si>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</si>
  <si>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</si>
  <si>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</si>
  <si>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</si>
  <si>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</si>
  <si>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</si>
  <si>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</si>
  <si>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</si>
  <si>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</si>
  <si>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</si>
  <si>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</si>
  <si>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</si>
  <si>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</si>
  <si>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</si>
  <si>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</si>
  <si>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</si>
  <si>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</si>
  <si>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</si>
  <si>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</si>
  <si>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</si>
  <si>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</si>
  <si>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</si>
  <si>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</si>
  <si>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</si>
  <si>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</si>
  <si>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</si>
  <si>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</si>
  <si>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</si>
  <si>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</si>
  <si>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</si>
  <si>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</si>
  <si>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</si>
  <si>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</si>
  <si>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</si>
  <si>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</si>
  <si>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</si>
  <si>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</si>
  <si>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</si>
  <si>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</si>
  <si>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</si>
  <si>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</si>
  <si>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</si>
  <si>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</si>
  <si>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</si>
  <si>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</si>
  <si>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</si>
  <si>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</si>
  <si>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</si>
  <si>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</si>
  <si>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</si>
  <si>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</si>
  <si>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</si>
  <si>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</si>
  <si>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</si>
  <si>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</si>
  <si>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</si>
  <si>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</si>
  <si>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</si>
  <si>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</si>
  <si>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</si>
  <si>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</si>
  <si>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</si>
  <si>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</si>
  <si>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</si>
  <si>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</si>
  <si>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</si>
  <si>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</si>
  <si>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</si>
  <si>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</si>
  <si>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</si>
  <si>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</si>
  <si>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</si>
  <si>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</si>
  <si>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</si>
  <si>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</si>
  <si>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</si>
  <si>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</si>
  <si>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</si>
  <si>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</si>
  <si>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</si>
  <si>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</si>
  <si>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</si>
  <si>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</si>
  <si>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</si>
  <si>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</si>
  <si>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</si>
  <si>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</si>
  <si>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</si>
  <si>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</si>
  <si>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</si>
  <si>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</si>
  <si>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</si>
  <si>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</si>
  <si>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</si>
  <si>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</si>
  <si>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</si>
  <si>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</si>
  <si>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</si>
  <si>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</si>
  <si>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</si>
  <si>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</si>
  <si>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</si>
  <si>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</si>
  <si>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</si>
  <si>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</si>
  <si>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</si>
  <si>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</si>
  <si>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</si>
  <si>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</si>
  <si>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</si>
  <si>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</si>
  <si>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</si>
  <si>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</si>
  <si>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</si>
  <si>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</si>
  <si>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</si>
  <si>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</si>
  <si>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</si>
  <si>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</si>
  <si>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</si>
  <si>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</si>
  <si>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</si>
  <si>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</si>
  <si>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</si>
  <si>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</si>
  <si>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</si>
  <si>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</si>
  <si>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</si>
  <si>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</si>
  <si>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</si>
  <si>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</si>
  <si>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</si>
  <si>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</si>
  <si>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</si>
  <si>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</si>
  <si>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</si>
  <si>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</si>
  <si>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</si>
  <si>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</si>
  <si>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</si>
  <si>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</si>
  <si>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</si>
  <si>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</si>
  <si>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</si>
  <si>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</si>
  <si>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</si>
  <si>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</si>
  <si>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</si>
  <si>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</si>
  <si>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</si>
  <si>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</si>
  <si>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</si>
  <si>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</si>
  <si>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</si>
  <si>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</si>
  <si>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</si>
  <si>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</si>
  <si>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</si>
  <si>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</si>
  <si>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</si>
  <si>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</si>
  <si>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</si>
  <si>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</si>
  <si>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</si>
  <si>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</si>
  <si>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</si>
  <si>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</si>
  <si>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</si>
  <si>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</si>
  <si>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</si>
  <si>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</si>
  <si>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</si>
  <si>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</si>
  <si>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</si>
  <si>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</si>
  <si>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</si>
  <si>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</si>
  <si>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</si>
  <si>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</si>
  <si>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</si>
  <si>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</si>
  <si>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</si>
  <si>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</si>
  <si>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</si>
  <si>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</si>
  <si>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</si>
  <si>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</si>
  <si>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</si>
  <si>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</si>
  <si>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</si>
  <si>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</si>
  <si>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</si>
  <si>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</si>
  <si>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</si>
  <si>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</si>
  <si>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</si>
  <si>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</si>
  <si>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</si>
  <si>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</si>
  <si>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</si>
  <si>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</si>
  <si>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</si>
  <si>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</si>
  <si>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</si>
  <si>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</si>
  <si>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</si>
  <si>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</si>
  <si>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</si>
  <si>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</si>
  <si>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</si>
  <si>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</si>
  <si>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</si>
  <si>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</si>
  <si>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</si>
  <si>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</si>
  <si>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</si>
  <si>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</si>
  <si>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</si>
  <si>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</si>
  <si>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</si>
  <si>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</si>
  <si>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</si>
  <si>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</si>
  <si>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</si>
  <si>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</si>
  <si>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</si>
  <si>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</si>
  <si>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</si>
  <si>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</si>
  <si>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</si>
  <si>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</si>
  <si>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</si>
  <si>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</si>
  <si>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</si>
  <si>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</si>
  <si>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</si>
  <si>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</si>
  <si>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</si>
  <si>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</si>
  <si>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</si>
  <si>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</si>
  <si>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</si>
  <si>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</si>
  <si>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</si>
  <si>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</si>
  <si>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</si>
  <si>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</si>
  <si>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</si>
  <si>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</si>
  <si>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</si>
  <si>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</si>
  <si>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</si>
  <si>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</si>
  <si>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</si>
  <si>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</si>
  <si>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</si>
  <si>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</si>
  <si>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</si>
  <si>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</si>
  <si>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</si>
  <si>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</si>
  <si>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</si>
  <si>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</si>
  <si>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</si>
  <si>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</si>
  <si>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</si>
  <si>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</si>
  <si>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</si>
  <si>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</si>
  <si>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</si>
  <si>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</si>
  <si>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</si>
  <si>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</si>
  <si>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</si>
  <si>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</si>
  <si>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</si>
  <si>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</si>
  <si>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</si>
  <si>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</si>
  <si>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</si>
  <si>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</si>
  <si>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</si>
  <si>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</si>
  <si>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</si>
  <si>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</si>
  <si>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</si>
  <si>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</si>
  <si>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</si>
  <si>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</si>
  <si>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</si>
  <si>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</si>
  <si>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</si>
  <si>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</si>
  <si>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</si>
  <si>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</si>
  <si>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</si>
  <si>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</si>
  <si>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</si>
  <si>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</si>
  <si>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</si>
  <si>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</si>
  <si>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</si>
  <si>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</si>
  <si>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</si>
  <si>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</si>
  <si>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</si>
  <si>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</si>
  <si>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</si>
  <si>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</si>
  <si>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</si>
  <si>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</si>
  <si>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</si>
  <si>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</si>
  <si>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</si>
  <si>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</si>
  <si>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</si>
  <si>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</si>
  <si>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</si>
  <si>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</si>
  <si>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</si>
  <si>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</si>
  <si>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</si>
  <si>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</si>
  <si>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</si>
  <si>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</si>
  <si>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</si>
  <si>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</si>
  <si>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</si>
  <si>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</si>
  <si>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</si>
  <si>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</si>
  <si>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</si>
  <si>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</si>
  <si>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</si>
  <si>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</si>
  <si>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</si>
  <si>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</si>
  <si>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</si>
  <si>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</si>
  <si>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</si>
  <si>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</si>
  <si>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</si>
  <si>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</si>
  <si>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</si>
  <si>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</si>
  <si>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</si>
  <si>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</si>
  <si>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</si>
  <si>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</si>
  <si>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</si>
  <si>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</si>
  <si>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</si>
  <si>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</si>
  <si>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</si>
  <si>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</si>
  <si>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</si>
  <si>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</si>
  <si>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</si>
  <si>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</si>
  <si>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</si>
  <si>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</si>
  <si>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</si>
  <si>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</si>
  <si>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</si>
  <si>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</si>
  <si>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</si>
  <si>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</si>
  <si>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</si>
  <si>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</si>
  <si>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</si>
  <si>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</si>
  <si>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</si>
  <si>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</si>
  <si>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</si>
  <si>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</si>
  <si>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</si>
  <si>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</si>
  <si>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</si>
  <si>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</si>
  <si>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</si>
  <si>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</si>
  <si>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</si>
  <si>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</si>
  <si>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</si>
  <si>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</si>
  <si>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</si>
  <si>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</si>
  <si>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</si>
  <si>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</si>
  <si>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</si>
  <si>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</si>
  <si>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</si>
  <si>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</si>
  <si>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</si>
  <si>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</si>
  <si>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</si>
  <si>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</si>
  <si>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</si>
  <si>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</si>
  <si>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</si>
  <si>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</si>
  <si>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</si>
  <si>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</si>
  <si>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</si>
  <si>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</si>
  <si>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</si>
  <si>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</si>
  <si>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</si>
  <si>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</si>
  <si>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</si>
  <si>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</si>
  <si>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</si>
  <si>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</si>
  <si>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</si>
  <si>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</si>
  <si>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</si>
  <si>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</si>
  <si>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</si>
  <si>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</si>
  <si>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</si>
  <si>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</si>
  <si>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</si>
  <si>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</si>
  <si>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</si>
  <si>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</si>
  <si>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</si>
  <si>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</si>
  <si>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</si>
  <si>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</si>
  <si>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</si>
  <si>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</si>
  <si>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</si>
  <si>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</si>
  <si>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</si>
  <si>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</si>
  <si>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</si>
  <si>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</si>
  <si>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</si>
  <si>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</si>
  <si>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</si>
  <si>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</si>
  <si>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</si>
  <si>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</si>
  <si>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</si>
  <si>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</si>
  <si>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</si>
  <si>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</si>
  <si>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</si>
  <si>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</si>
  <si>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</si>
  <si>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</si>
  <si>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</si>
  <si>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</si>
  <si>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</si>
  <si>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</si>
  <si>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</si>
  <si>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</si>
  <si>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</si>
  <si>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</si>
  <si>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</si>
  <si>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</si>
  <si>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</si>
  <si>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</si>
  <si>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</si>
  <si>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</si>
  <si>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</si>
  <si>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</si>
  <si>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</si>
  <si>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</si>
  <si>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</si>
  <si>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</si>
  <si>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</si>
  <si>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</si>
  <si>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</si>
  <si>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</si>
  <si>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</si>
  <si>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</si>
  <si>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</si>
  <si>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</si>
  <si>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</si>
  <si>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</si>
  <si>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</si>
  <si>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</si>
  <si>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</si>
  <si>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</si>
  <si>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</si>
  <si>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</si>
  <si>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</si>
  <si>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</si>
  <si>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</si>
  <si>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</si>
  <si>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</si>
  <si>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</si>
  <si>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</si>
  <si>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</si>
  <si>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</si>
  <si>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</si>
  <si>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</si>
  <si>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</si>
  <si>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</si>
  <si>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</si>
  <si>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</si>
  <si>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</si>
  <si>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</si>
  <si>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</si>
  <si>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</si>
  <si>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</si>
  <si>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</si>
  <si>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</si>
  <si>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</si>
  <si>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</si>
  <si>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</si>
  <si>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</si>
  <si>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</si>
  <si>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</si>
  <si>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</si>
  <si>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</si>
  <si>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</si>
  <si>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</si>
  <si>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</si>
  <si>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</si>
  <si>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</si>
  <si>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</si>
  <si>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</si>
  <si>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</si>
  <si>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</si>
  <si>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</si>
  <si>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</si>
  <si>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</si>
  <si>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</si>
  <si>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</si>
  <si>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</si>
  <si>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</si>
  <si>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</si>
  <si>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</si>
  <si>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</si>
  <si>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</si>
  <si>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</si>
  <si>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</si>
  <si>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</si>
  <si>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</si>
  <si>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</si>
  <si>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</si>
  <si>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</si>
  <si>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</si>
  <si>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</si>
  <si>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</si>
  <si>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</si>
  <si>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</si>
  <si>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</si>
  <si>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</si>
  <si>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</si>
  <si>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</si>
  <si>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</si>
  <si>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</si>
  <si>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</si>
  <si>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</si>
  <si>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</si>
  <si>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</si>
  <si>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</si>
  <si>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</si>
  <si>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</si>
  <si>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</si>
  <si>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</si>
  <si>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</si>
  <si>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</si>
  <si>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</si>
  <si>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</si>
  <si>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</si>
  <si>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</si>
  <si>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</si>
  <si>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</si>
  <si>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</si>
  <si>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</si>
  <si>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</si>
  <si>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</si>
  <si>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</si>
  <si>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</si>
  <si>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</si>
  <si>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</si>
  <si>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</si>
  <si>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</si>
  <si>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</si>
  <si>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</si>
  <si>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</si>
  <si>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</si>
  <si>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</si>
  <si>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</si>
  <si>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</si>
  <si>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</si>
  <si>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</si>
  <si>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</si>
  <si>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</si>
  <si>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</si>
  <si>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</si>
  <si>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</si>
  <si>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</si>
  <si>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</si>
  <si>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</si>
  <si>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</si>
  <si>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</si>
  <si>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</si>
  <si>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</si>
  <si>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</si>
  <si>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</si>
  <si>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</si>
  <si>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</si>
  <si>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</si>
  <si>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</si>
  <si>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</si>
  <si>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</si>
  <si>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</si>
  <si>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</si>
  <si>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</si>
  <si>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</si>
  <si>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</si>
  <si>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</si>
  <si>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</si>
  <si>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</si>
  <si>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</si>
  <si>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</si>
  <si>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</si>
  <si>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</si>
  <si>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</si>
  <si>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</si>
  <si>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</si>
  <si>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</si>
  <si>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</si>
  <si>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</si>
  <si>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</si>
  <si>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</si>
  <si>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</si>
  <si>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</si>
  <si>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</si>
  <si>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</si>
  <si>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</si>
  <si>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</si>
  <si>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</si>
  <si>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</si>
  <si>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</si>
  <si>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</si>
  <si>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</si>
  <si>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</si>
  <si>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</si>
  <si>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</si>
  <si>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</si>
  <si>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</si>
  <si>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</si>
  <si>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</si>
  <si>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</si>
  <si>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</si>
  <si>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</si>
  <si>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</si>
  <si>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</si>
  <si>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</si>
  <si>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</si>
  <si>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</si>
  <si>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</si>
  <si>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</si>
  <si>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</si>
  <si>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</si>
  <si>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</si>
  <si>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</si>
  <si>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</si>
  <si>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</si>
  <si>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</si>
  <si>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</si>
  <si>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</si>
  <si>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</si>
  <si>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</si>
  <si>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</si>
  <si>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</si>
  <si>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</si>
  <si>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</si>
  <si>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</si>
  <si>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</si>
  <si>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</si>
  <si>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</si>
  <si>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</si>
  <si>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</si>
  <si>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</si>
  <si>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</si>
  <si>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</si>
  <si>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</si>
  <si>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</si>
  <si>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</si>
  <si>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</si>
  <si>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</si>
  <si>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</si>
  <si>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</si>
  <si>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</si>
  <si>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</si>
  <si>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</si>
  <si>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</si>
  <si>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</si>
  <si>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</si>
  <si>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</si>
  <si>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</si>
  <si>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</si>
  <si>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</si>
  <si>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</si>
  <si>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</si>
  <si>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</si>
  <si>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</si>
  <si>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</si>
  <si>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</si>
  <si>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</si>
  <si>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</si>
  <si>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</si>
  <si>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</si>
  <si>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</si>
  <si>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</si>
  <si>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</si>
  <si>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</si>
  <si>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</si>
  <si>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</si>
  <si>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</si>
  <si>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</si>
  <si>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</si>
  <si>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</si>
  <si>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</si>
  <si>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</si>
  <si>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</si>
  <si>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</si>
  <si>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</si>
  <si>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</si>
  <si>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</si>
  <si>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</si>
  <si>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</si>
  <si>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</si>
  <si>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</si>
  <si>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</si>
  <si>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</si>
  <si>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</si>
  <si>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</si>
  <si>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</si>
  <si>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</si>
  <si>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</si>
  <si>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</si>
  <si>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</si>
  <si>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</si>
  <si>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</si>
  <si>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</si>
  <si>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</si>
  <si>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</si>
  <si>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</si>
  <si>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</si>
  <si>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</si>
  <si>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</si>
  <si>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</si>
  <si>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</si>
  <si>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</si>
  <si>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</si>
  <si>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</si>
  <si>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</si>
  <si>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</si>
  <si>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</si>
  <si>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</si>
  <si>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</si>
  <si>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</si>
  <si>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</si>
  <si>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</si>
  <si>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</si>
  <si>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</si>
  <si>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</si>
  <si>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</si>
  <si>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</si>
  <si>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</si>
  <si>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</si>
  <si>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</si>
  <si>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</si>
  <si>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</si>
  <si>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</si>
  <si>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</si>
  <si>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</si>
  <si>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</si>
  <si>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</si>
  <si>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</si>
  <si>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</si>
  <si>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</si>
  <si>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</si>
  <si>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</si>
  <si>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</si>
  <si>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</si>
  <si>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</si>
  <si>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</si>
  <si>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</si>
  <si>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</si>
  <si>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</si>
  <si>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</si>
  <si>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</si>
  <si>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</si>
  <si>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</si>
  <si>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</si>
  <si>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</si>
  <si>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</si>
  <si>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</si>
  <si>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</si>
  <si>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</si>
  <si>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</si>
  <si>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</si>
  <si>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</si>
  <si>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</si>
  <si>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</si>
  <si>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</si>
  <si>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</si>
  <si>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</si>
  <si>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</si>
  <si>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</si>
  <si>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</si>
  <si>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</si>
  <si>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</si>
  <si>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</si>
  <si>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</si>
  <si>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</si>
  <si>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</si>
  <si>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</si>
  <si>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</si>
  <si>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</si>
  <si>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</si>
  <si>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</si>
  <si>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</si>
  <si>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</si>
  <si>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</si>
  <si>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</si>
  <si>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</si>
  <si>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</si>
  <si>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</si>
  <si>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</si>
  <si>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</si>
  <si>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</si>
  <si>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</si>
  <si>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</si>
  <si>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</si>
  <si>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</si>
  <si>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</si>
  <si>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</si>
  <si>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</si>
  <si>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</si>
  <si>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</si>
  <si>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</si>
  <si>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</si>
  <si>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</si>
  <si>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</si>
  <si>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</si>
  <si>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</si>
  <si>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</si>
  <si>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</si>
  <si>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</si>
  <si>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</si>
  <si>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</si>
  <si>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</si>
  <si>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</si>
  <si>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</si>
  <si>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</si>
  <si>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</si>
  <si>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</si>
  <si>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</si>
  <si>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</si>
  <si>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</si>
  <si>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</si>
  <si>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</si>
  <si>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</si>
  <si>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</si>
  <si>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</si>
  <si>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</si>
  <si>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</si>
  <si>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</si>
  <si>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</si>
  <si>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</si>
  <si>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</si>
  <si>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</si>
  <si>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</si>
  <si>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</si>
  <si>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</si>
  <si>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</si>
  <si>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</si>
  <si>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</si>
  <si>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</si>
  <si>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</si>
  <si>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</si>
  <si>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</si>
  <si>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</si>
  <si>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</si>
  <si>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</si>
  <si>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</si>
  <si>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</si>
  <si>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</si>
  <si>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</si>
  <si>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</si>
  <si>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</si>
  <si>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</si>
  <si>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</si>
  <si>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</si>
  <si>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</si>
  <si>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</si>
  <si>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</si>
  <si>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</si>
  <si>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</si>
  <si>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</si>
  <si>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</si>
  <si>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</si>
  <si>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</si>
  <si>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</si>
  <si>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</si>
  <si>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</si>
  <si>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</si>
  <si>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</si>
  <si>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</si>
  <si>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</si>
  <si>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</si>
  <si>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</si>
  <si>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</si>
  <si>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</si>
  <si>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</si>
  <si>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</si>
  <si>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</si>
  <si>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</si>
  <si>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</si>
  <si>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</si>
  <si>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</si>
  <si>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</si>
  <si>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</si>
  <si>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</si>
  <si>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</si>
  <si>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</si>
  <si>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</si>
  <si>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</si>
  <si>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</si>
  <si>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</si>
  <si>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</si>
  <si>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</si>
  <si>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</si>
  <si>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</si>
  <si>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</si>
  <si>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</si>
  <si>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</si>
  <si>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</si>
  <si>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</si>
  <si>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</si>
  <si>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</si>
  <si>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</si>
  <si>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</si>
  <si>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</si>
  <si>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</si>
  <si>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</si>
  <si>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</si>
  <si>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</si>
  <si>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</si>
  <si>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</si>
  <si>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</si>
  <si>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</si>
  <si>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</si>
  <si>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</si>
  <si>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</si>
  <si>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</si>
  <si>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</si>
  <si>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</si>
  <si>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</si>
  <si>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</si>
  <si>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</si>
  <si>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</si>
  <si>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</si>
  <si>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</si>
  <si>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</si>
  <si>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</si>
  <si>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</si>
  <si>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</si>
  <si>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</si>
  <si>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</si>
  <si>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</si>
  <si>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</si>
  <si>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</si>
  <si>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</si>
  <si>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</si>
  <si>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</si>
  <si>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</si>
  <si>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</si>
  <si>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</si>
  <si>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</si>
  <si>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</si>
  <si>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</si>
  <si>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</si>
  <si>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</si>
  <si>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</si>
  <si>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</si>
  <si>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</si>
  <si>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</si>
  <si>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</si>
  <si>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</si>
  <si>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</si>
  <si>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</si>
  <si>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</si>
  <si>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</si>
  <si>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</si>
  <si>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</si>
  <si>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</si>
  <si>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</si>
  <si>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</si>
  <si>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</si>
  <si>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</si>
  <si>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</si>
  <si>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</si>
  <si>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</si>
  <si>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</si>
  <si>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</si>
  <si>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</si>
  <si>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</si>
  <si>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</si>
  <si>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</si>
  <si>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</si>
  <si>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</si>
  <si>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</si>
  <si>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</si>
  <si>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</si>
  <si>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</si>
  <si>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</si>
  <si>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</si>
  <si>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</si>
  <si>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</si>
  <si>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</si>
  <si>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</si>
  <si>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</si>
  <si>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</si>
  <si>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</si>
  <si>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</si>
  <si>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</si>
  <si>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</si>
  <si>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</si>
  <si>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</si>
  <si>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</si>
  <si>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</si>
  <si>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</si>
  <si>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</si>
  <si>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</si>
  <si>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</si>
  <si>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</si>
  <si>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</si>
  <si>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</si>
  <si>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</si>
  <si>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</si>
  <si>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</si>
  <si>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</si>
  <si>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</si>
  <si>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</si>
  <si>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</si>
  <si>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</si>
  <si>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</si>
  <si>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</si>
  <si>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</si>
  <si>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</si>
  <si>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</si>
  <si>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</si>
  <si>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</si>
  <si>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</si>
  <si>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</si>
  <si>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</si>
  <si>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</si>
  <si>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</si>
  <si>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</si>
  <si>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</si>
  <si>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</si>
  <si>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</si>
  <si>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</si>
  <si>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</si>
  <si>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</si>
  <si>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</si>
  <si>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</si>
  <si>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</si>
  <si>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</si>
  <si>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</si>
  <si>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</si>
  <si>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</si>
  <si>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</si>
  <si>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</si>
  <si>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</si>
  <si>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</si>
  <si>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</si>
  <si>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</si>
  <si>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</si>
  <si>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</si>
  <si>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</si>
  <si>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</si>
  <si>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</si>
  <si>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</si>
  <si>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</si>
  <si>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</si>
  <si>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</si>
  <si>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</si>
  <si>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</si>
  <si>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</si>
  <si>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</si>
  <si>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</si>
  <si>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</si>
  <si>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</si>
  <si>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</si>
  <si>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</si>
  <si>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</si>
  <si>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</si>
  <si>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</si>
  <si>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</si>
  <si>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</si>
  <si>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</si>
  <si>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</si>
  <si>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</si>
  <si>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</si>
  <si>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</si>
  <si>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</si>
  <si>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</si>
  <si>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</si>
  <si>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</si>
  <si>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</si>
  <si>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</si>
  <si>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</si>
  <si>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</si>
  <si>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</si>
  <si>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</si>
  <si>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</si>
  <si>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</si>
  <si>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</si>
  <si>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</si>
  <si>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</si>
  <si>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</si>
  <si>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</si>
  <si>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</si>
  <si>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</si>
  <si>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</si>
  <si>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</si>
  <si>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</si>
  <si>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</si>
  <si>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</si>
  <si>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</si>
  <si>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</si>
  <si>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</si>
  <si>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</si>
  <si>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</si>
  <si>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</si>
  <si>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</si>
  <si>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</si>
  <si>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</si>
  <si>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</si>
  <si>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</si>
  <si>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</si>
  <si>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</si>
  <si>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</si>
  <si>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</si>
  <si>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</si>
  <si>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</si>
  <si>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</si>
  <si>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</si>
  <si>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</si>
  <si>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</si>
  <si>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</si>
  <si>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</si>
  <si>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</si>
  <si>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</si>
  <si>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</si>
  <si>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</si>
  <si>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</si>
  <si>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</si>
  <si>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</si>
  <si>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</si>
  <si>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</si>
  <si>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</si>
  <si>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</si>
  <si>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</si>
  <si>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</si>
  <si>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</si>
  <si>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</si>
  <si>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</si>
  <si>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</si>
  <si>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</si>
  <si>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</si>
  <si>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</si>
  <si>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</si>
  <si>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</si>
  <si>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</si>
  <si>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</si>
  <si>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</si>
  <si>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</si>
  <si>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</si>
  <si>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</si>
  <si>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</si>
  <si>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</si>
  <si>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</si>
  <si>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</si>
  <si>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</si>
  <si>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</si>
  <si>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</si>
  <si>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</si>
  <si>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</si>
  <si>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</si>
  <si>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</si>
  <si>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</si>
  <si>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</si>
  <si>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</si>
  <si>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</si>
  <si>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</si>
  <si>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</si>
  <si>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</si>
  <si>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</si>
  <si>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</si>
  <si>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</si>
  <si>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</si>
  <si>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</si>
  <si>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</si>
  <si>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</si>
  <si>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</si>
  <si>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</si>
  <si>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</si>
  <si>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</si>
  <si>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</si>
  <si>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</si>
  <si>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</si>
  <si>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</si>
  <si>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</si>
  <si>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</si>
  <si>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</si>
  <si>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</si>
  <si>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</si>
  <si>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</si>
  <si>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</si>
  <si>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</si>
  <si>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</si>
  <si>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</si>
  <si>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</si>
  <si>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</si>
  <si>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</si>
  <si>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</si>
  <si>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</si>
  <si>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</si>
  <si>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</si>
  <si>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</si>
  <si>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</si>
  <si>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</si>
  <si>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</si>
  <si>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</si>
  <si>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</si>
  <si>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</si>
  <si>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</si>
  <si>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</si>
  <si>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</si>
  <si>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</si>
  <si>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</si>
  <si>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</si>
  <si>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</si>
  <si>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</si>
  <si>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</si>
  <si>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</si>
  <si>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</si>
  <si>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</si>
  <si>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</si>
  <si>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</si>
  <si>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</si>
  <si>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</si>
  <si>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</si>
  <si>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</si>
  <si>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</si>
  <si>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</si>
  <si>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</si>
  <si>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</si>
  <si>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</si>
  <si>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</si>
  <si>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</si>
  <si>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</si>
  <si>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</si>
  <si>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</si>
  <si>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</si>
  <si>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</si>
  <si>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</si>
  <si>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</si>
  <si>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</si>
  <si>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</si>
  <si>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</si>
  <si>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</si>
  <si>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</si>
  <si>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</si>
  <si>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</si>
  <si>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</si>
  <si>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</si>
  <si>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</si>
  <si>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</si>
  <si>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</si>
  <si>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</si>
  <si>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</si>
  <si>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</si>
  <si>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</si>
  <si>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</si>
  <si>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</si>
  <si>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</si>
  <si>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</si>
  <si>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</si>
  <si>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</si>
  <si>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</si>
  <si>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</si>
  <si>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</si>
  <si>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</si>
  <si>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</si>
  <si>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</si>
  <si>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</si>
  <si>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</si>
  <si>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</si>
  <si>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</si>
  <si>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</si>
  <si>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</si>
  <si>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</si>
  <si>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</si>
  <si>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</si>
  <si>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</si>
  <si>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</si>
  <si>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</si>
  <si>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</si>
  <si>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</si>
  <si>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</si>
  <si>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</si>
  <si>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</si>
  <si>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</si>
  <si>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</si>
  <si>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</si>
  <si>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</si>
  <si>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</si>
  <si>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</si>
  <si>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</si>
  <si>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</si>
  <si>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</si>
  <si>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</si>
  <si>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</si>
  <si>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</si>
  <si>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</si>
  <si>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</si>
  <si>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</si>
  <si>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</si>
  <si>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</si>
  <si>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</si>
  <si>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</si>
  <si>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</si>
  <si>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</si>
  <si>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</si>
  <si>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</si>
  <si>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</si>
  <si>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</si>
  <si>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</si>
  <si>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</si>
  <si>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</si>
  <si>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</si>
  <si>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</si>
  <si>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</si>
  <si>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</si>
  <si>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</si>
  <si>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</si>
  <si>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</si>
  <si>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</si>
  <si>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</si>
  <si>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</si>
  <si>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</si>
  <si>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</si>
  <si>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</si>
  <si>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</si>
  <si>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</si>
  <si>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</si>
  <si>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</si>
  <si>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</si>
  <si>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</si>
  <si>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</si>
  <si>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</si>
  <si>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</si>
  <si>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</si>
  <si>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</si>
  <si>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</si>
  <si>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</si>
  <si>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</si>
  <si>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</si>
  <si>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</si>
  <si>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</si>
  <si>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</si>
  <si>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</si>
  <si>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</si>
  <si>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</si>
  <si>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</si>
  <si>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</si>
  <si>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</si>
  <si>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</si>
  <si>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</si>
  <si>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</si>
  <si>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</si>
  <si>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</si>
  <si>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</si>
  <si>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</si>
  <si>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</si>
  <si>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</si>
  <si>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</si>
  <si>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</si>
  <si>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</si>
  <si>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</si>
  <si>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</si>
  <si>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</si>
  <si>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</si>
  <si>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</si>
  <si>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</si>
  <si>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</si>
  <si>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</si>
  <si>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</si>
  <si>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</si>
  <si>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</si>
  <si>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</si>
  <si>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</si>
  <si>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</si>
  <si>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</si>
  <si>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</si>
  <si>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</si>
  <si>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</si>
  <si>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</si>
  <si>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</si>
  <si>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</si>
  <si>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</si>
  <si>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</si>
  <si>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</si>
  <si>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</si>
  <si>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</si>
  <si>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</si>
  <si>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</si>
  <si>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</si>
  <si>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</si>
  <si>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</si>
  <si>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</si>
  <si>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</si>
  <si>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</si>
  <si>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</si>
  <si>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</si>
  <si>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</si>
  <si>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</si>
  <si>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</si>
  <si>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</si>
  <si>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</si>
  <si>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</si>
  <si>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</si>
  <si>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</si>
  <si>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</si>
  <si>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</si>
  <si>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</si>
  <si>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</si>
  <si>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</si>
  <si>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</si>
  <si>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</si>
  <si>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</si>
  <si>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</si>
  <si>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</si>
  <si>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</si>
  <si>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</si>
  <si>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</si>
  <si>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</si>
  <si>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</si>
  <si>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</si>
  <si>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</si>
  <si>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</si>
  <si>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</si>
  <si>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</si>
  <si>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</si>
  <si>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</si>
  <si>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</si>
  <si>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</si>
  <si>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</si>
  <si>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</si>
  <si>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</si>
  <si>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</si>
  <si>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</si>
  <si>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</si>
  <si>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</si>
  <si>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</si>
  <si>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</si>
  <si>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</si>
  <si>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</si>
  <si>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</si>
  <si>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</si>
  <si>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</si>
  <si>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</si>
  <si>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</si>
  <si>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</si>
  <si>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</si>
  <si>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</si>
  <si>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</si>
  <si>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</si>
  <si>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</si>
  <si>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</si>
  <si>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</si>
  <si>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</si>
  <si>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</si>
  <si>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</si>
  <si>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</si>
  <si>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</si>
  <si>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</si>
  <si>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</si>
  <si>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</si>
  <si>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</si>
  <si>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</si>
  <si>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</si>
  <si>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</si>
  <si>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</si>
  <si>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</si>
  <si>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</si>
  <si>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</si>
  <si>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</si>
  <si>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</si>
  <si>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</si>
  <si>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</si>
  <si>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</si>
  <si>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</si>
  <si>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</si>
  <si>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</si>
  <si>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</si>
  <si>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</si>
  <si>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</si>
  <si>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</si>
  <si>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</si>
  <si>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</si>
  <si>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</si>
  <si>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</si>
  <si>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</si>
  <si>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</si>
  <si>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</si>
  <si>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</si>
  <si>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</si>
  <si>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</si>
  <si>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</si>
  <si>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</si>
  <si>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</si>
  <si>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</si>
  <si>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</si>
  <si>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</si>
  <si>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</si>
  <si>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</si>
  <si>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</si>
  <si>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</si>
  <si>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</si>
  <si>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</si>
  <si>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</si>
  <si>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</si>
  <si>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</si>
  <si>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</si>
  <si>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</si>
  <si>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</si>
  <si>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</si>
  <si>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</si>
  <si>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</si>
  <si>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</si>
  <si>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</si>
  <si>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</si>
  <si>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</si>
  <si>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</si>
  <si>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</si>
  <si>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</si>
  <si>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</si>
  <si>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</si>
  <si>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</si>
  <si>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</si>
  <si>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</si>
  <si>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</si>
  <si>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</si>
  <si>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</si>
  <si>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</si>
  <si>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</si>
  <si>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</si>
  <si>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</si>
  <si>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</si>
  <si>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</si>
  <si>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</si>
  <si>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</si>
  <si>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</si>
  <si>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</si>
  <si>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</si>
  <si>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</si>
  <si>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</si>
  <si>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</si>
  <si>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</si>
  <si>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</si>
  <si>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</si>
  <si>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</si>
  <si>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</si>
  <si>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</si>
  <si>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</si>
  <si>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</si>
  <si>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</si>
  <si>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</si>
  <si>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</si>
  <si>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</si>
  <si>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</si>
  <si>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</si>
  <si>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</si>
  <si>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</si>
  <si>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</si>
  <si>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</si>
  <si>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</si>
  <si>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</si>
  <si>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</si>
  <si>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</si>
  <si>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</si>
  <si>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</si>
  <si>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</si>
  <si>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</si>
  <si>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</si>
  <si>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</si>
  <si>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</si>
  <si>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</si>
  <si>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</si>
  <si>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</si>
  <si>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</si>
  <si>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</si>
  <si>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</si>
  <si>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</si>
  <si>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</si>
  <si>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</si>
  <si>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</si>
  <si>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</si>
  <si>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</si>
  <si>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</si>
  <si>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</si>
  <si>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</si>
  <si>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</si>
  <si>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</si>
  <si>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</si>
  <si>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</si>
  <si>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</si>
  <si>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</si>
  <si>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</si>
  <si>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</si>
  <si>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</si>
  <si>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</si>
  <si>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</si>
  <si>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</si>
  <si>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</si>
  <si>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</si>
  <si>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</si>
  <si>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</si>
  <si>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</si>
  <si>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</si>
  <si>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</si>
  <si>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</si>
  <si>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</si>
  <si>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</si>
  <si>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</si>
  <si>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</si>
  <si>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</si>
  <si>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</si>
  <si>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</si>
  <si>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</si>
  <si>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</si>
  <si>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</si>
  <si>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</si>
  <si>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</si>
  <si>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</si>
  <si>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</si>
  <si>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</si>
  <si>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</si>
  <si>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</si>
  <si>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</si>
  <si>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</si>
  <si>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</si>
  <si>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</si>
  <si>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</si>
  <si>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</si>
  <si>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</si>
  <si>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</si>
  <si>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</si>
  <si>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</si>
  <si>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</si>
  <si>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</si>
  <si>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</si>
  <si>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</si>
  <si>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</si>
  <si>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</si>
  <si>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</si>
  <si>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</si>
  <si>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</si>
  <si>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</si>
  <si>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</si>
  <si>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</si>
  <si>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</si>
  <si>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</si>
  <si>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</si>
  <si>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</si>
  <si>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</si>
  <si>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</si>
  <si>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</si>
  <si>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</si>
  <si>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</si>
  <si>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</si>
  <si>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</si>
  <si>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</si>
  <si>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</si>
  <si>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</si>
  <si>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</si>
  <si>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</si>
  <si>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</si>
  <si>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</si>
  <si>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</si>
  <si>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</si>
  <si>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</si>
  <si>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</si>
  <si>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</si>
  <si>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</si>
  <si>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</si>
  <si>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</si>
  <si>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</si>
  <si>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</si>
  <si>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</si>
  <si>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</si>
  <si>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</si>
  <si>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</si>
  <si>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</si>
  <si>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</si>
  <si>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</si>
  <si>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</si>
  <si>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</si>
  <si>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</si>
  <si>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</si>
  <si>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</si>
  <si>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</si>
  <si>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</si>
  <si>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</si>
  <si>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</si>
  <si>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</si>
  <si>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</si>
  <si>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</si>
  <si>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</si>
  <si>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</si>
  <si>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</si>
  <si>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</si>
  <si>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</si>
  <si>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</si>
  <si>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</si>
  <si>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</si>
  <si>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</si>
  <si>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</si>
  <si>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</si>
  <si>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</si>
  <si>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</si>
  <si>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</si>
  <si>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</si>
  <si>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</si>
  <si>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</si>
  <si>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</si>
  <si>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</si>
  <si>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</si>
  <si>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</si>
  <si>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</si>
  <si>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</si>
  <si>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</si>
  <si>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</si>
  <si>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</si>
  <si>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</si>
  <si>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</si>
  <si>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</si>
  <si>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</si>
  <si>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</si>
  <si>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</si>
  <si>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</si>
  <si>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</si>
  <si>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</si>
  <si>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</si>
  <si>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</si>
  <si>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</si>
  <si>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</si>
  <si>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</si>
  <si>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</si>
  <si>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</si>
  <si>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</si>
  <si>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</si>
  <si>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</si>
  <si>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</si>
  <si>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</si>
  <si>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</si>
  <si>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</si>
  <si>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</si>
  <si>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</si>
  <si>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</si>
  <si>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</si>
  <si>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</si>
  <si>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</si>
  <si>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</si>
  <si>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</si>
  <si>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</si>
  <si>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</si>
  <si>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</si>
  <si>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</si>
  <si>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</si>
  <si>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</si>
  <si>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</si>
  <si>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</si>
  <si>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</si>
  <si>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</si>
  <si>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</si>
  <si>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</si>
  <si>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</si>
  <si>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</si>
  <si>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</si>
  <si>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</si>
  <si>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</si>
  <si>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</si>
  <si>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</si>
  <si>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</si>
  <si>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</si>
  <si>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</si>
  <si>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</si>
  <si>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</si>
  <si>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</si>
  <si>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</si>
  <si>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</si>
  <si>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</si>
  <si>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</si>
  <si>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</si>
  <si>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</si>
  <si>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</si>
  <si>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</si>
  <si>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</si>
  <si>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</si>
  <si>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</si>
  <si>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</si>
  <si>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</si>
  <si>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</si>
  <si>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</si>
  <si>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</si>
  <si>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</si>
  <si>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</si>
  <si>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</si>
  <si>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</si>
  <si>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</si>
  <si>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</si>
  <si>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</si>
  <si>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</si>
  <si>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</si>
  <si>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</si>
  <si>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</si>
  <si>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</si>
  <si>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</si>
  <si>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</si>
  <si>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</si>
  <si>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</si>
  <si>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</si>
  <si>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</si>
  <si>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</si>
  <si>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</si>
  <si>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</si>
  <si>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</si>
  <si>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</si>
  <si>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</si>
  <si>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</si>
  <si>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</si>
  <si>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</si>
  <si>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</si>
  <si>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</si>
  <si>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</si>
  <si>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</si>
  <si>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</si>
  <si>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</si>
  <si>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</si>
  <si>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</si>
  <si>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</si>
  <si>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</si>
  <si>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</si>
  <si>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</si>
  <si>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</si>
  <si>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</si>
  <si>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</si>
  <si>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</si>
  <si>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</si>
  <si>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</si>
  <si>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</si>
  <si>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</si>
  <si>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</si>
  <si>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</si>
  <si>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</si>
  <si>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</si>
  <si>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</si>
  <si>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</si>
  <si>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</si>
  <si>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</si>
  <si>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</si>
  <si>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</si>
  <si>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</si>
  <si>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</si>
  <si>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</si>
  <si>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</si>
  <si>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</si>
  <si>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</si>
  <si>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</si>
  <si>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</si>
  <si>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</si>
  <si>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</si>
  <si>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</si>
  <si>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</si>
  <si>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</si>
  <si>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</si>
  <si>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</si>
  <si>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</si>
  <si>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</si>
  <si>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</si>
  <si>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</si>
  <si>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</si>
  <si>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</si>
  <si>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</si>
  <si>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</si>
  <si>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</si>
  <si>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</si>
  <si>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</si>
  <si>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</si>
  <si>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</si>
  <si>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</si>
  <si>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</si>
  <si>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</si>
  <si>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</si>
  <si>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</si>
  <si>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</si>
  <si>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</si>
  <si>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</si>
  <si>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</si>
  <si>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</si>
  <si>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</si>
  <si>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</si>
  <si>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</si>
  <si>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</si>
  <si>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</si>
  <si>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</si>
  <si>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</si>
  <si>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</si>
  <si>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</si>
  <si>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</si>
  <si>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</si>
  <si>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</si>
  <si>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</si>
  <si>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</si>
  <si>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</si>
  <si>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</si>
  <si>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</si>
  <si>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</si>
  <si>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</si>
  <si>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</si>
  <si>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</si>
  <si>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</si>
  <si>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</si>
  <si>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</si>
  <si>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</si>
  <si>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</si>
  <si>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</si>
  <si>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</si>
  <si>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</si>
  <si>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</si>
  <si>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</si>
  <si>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</si>
  <si>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</si>
  <si>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</si>
  <si>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</si>
  <si>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</si>
  <si>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</si>
  <si>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</si>
  <si>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</si>
  <si>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</si>
  <si>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</si>
  <si>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</si>
  <si>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</si>
  <si>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</si>
  <si>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</si>
  <si>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</si>
  <si>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</si>
  <si>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</si>
  <si>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</si>
  <si>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</si>
  <si>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</si>
  <si>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</si>
  <si>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</si>
  <si>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</si>
  <si>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</si>
  <si>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</si>
  <si>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</si>
  <si>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</si>
  <si>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</si>
  <si>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</si>
  <si>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</si>
  <si>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</si>
  <si>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</si>
  <si>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</si>
  <si>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</si>
  <si>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</si>
  <si>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</si>
  <si>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</si>
  <si>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</si>
  <si>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</si>
  <si>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</si>
  <si>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</si>
  <si>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</si>
  <si>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</si>
  <si>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</si>
  <si>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</si>
  <si>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</si>
  <si>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</si>
  <si>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</si>
  <si>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</si>
  <si>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</si>
  <si>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</si>
  <si>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</si>
  <si>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</si>
  <si>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</si>
  <si>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</si>
  <si>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</si>
  <si>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</si>
  <si>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</si>
  <si>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</si>
  <si>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</si>
  <si>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</si>
  <si>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</si>
  <si>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</si>
  <si>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</si>
  <si>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</si>
  <si>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</si>
  <si>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</si>
  <si>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</si>
  <si>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</si>
  <si>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</si>
  <si>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</si>
  <si>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</si>
  <si>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</si>
  <si>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</si>
  <si>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</si>
  <si>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</si>
  <si>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</si>
  <si>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</si>
  <si>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</si>
  <si>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</si>
  <si>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</si>
  <si>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</si>
  <si>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</si>
  <si>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</si>
  <si>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</si>
  <si>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</si>
  <si>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</si>
  <si>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</si>
  <si>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</si>
  <si>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</si>
  <si>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</si>
  <si>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</si>
  <si>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</si>
  <si>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</si>
  <si>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</si>
  <si>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</si>
  <si>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</si>
  <si>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</si>
  <si>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</si>
  <si>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</si>
  <si>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</si>
  <si>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</si>
  <si>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</si>
  <si>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</si>
  <si>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</si>
  <si>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</si>
  <si>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</si>
  <si>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</si>
  <si>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</si>
  <si>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</si>
  <si>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</si>
  <si>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</si>
  <si>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</si>
  <si>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</si>
  <si>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</si>
  <si>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</si>
  <si>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</si>
  <si>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</si>
  <si>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</si>
  <si>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</si>
  <si>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</si>
  <si>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</si>
  <si>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</si>
  <si>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</si>
  <si>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</si>
  <si>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</si>
  <si>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</si>
  <si>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</si>
  <si>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</si>
  <si>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</si>
  <si>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</si>
  <si>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</si>
  <si>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</si>
  <si>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</si>
  <si>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</si>
  <si>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</si>
  <si>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</si>
  <si>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</si>
  <si>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</si>
  <si>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</si>
  <si>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</si>
  <si>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</si>
  <si>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</si>
  <si>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</si>
  <si>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</si>
  <si>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</si>
  <si>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</si>
  <si>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</si>
  <si>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</si>
  <si>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</si>
  <si>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</si>
  <si>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</si>
  <si>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</si>
  <si>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</si>
  <si>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</si>
  <si>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</si>
  <si>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</si>
  <si>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</si>
  <si>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</si>
  <si>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</si>
  <si>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</si>
  <si>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</si>
  <si>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</si>
  <si>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</si>
  <si>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</si>
  <si>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</si>
  <si>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</si>
  <si>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</si>
  <si>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</si>
  <si>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</si>
  <si>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</si>
  <si>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</si>
  <si>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</si>
  <si>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</si>
  <si>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</si>
  <si>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</si>
  <si>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</si>
  <si>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</si>
  <si>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</si>
  <si>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</si>
  <si>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</si>
  <si>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</si>
  <si>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</si>
  <si>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</si>
  <si>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</si>
  <si>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</si>
  <si>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</si>
  <si>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</si>
  <si>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</si>
  <si>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</si>
  <si>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</si>
  <si>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</si>
  <si>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</si>
  <si>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</si>
  <si>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</si>
  <si>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</si>
  <si>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</si>
  <si>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</si>
  <si>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</si>
  <si>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</si>
  <si>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</si>
  <si>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</si>
  <si>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</si>
  <si>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</si>
  <si>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</si>
  <si>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</si>
  <si>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</si>
  <si>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</si>
  <si>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</si>
  <si>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</si>
  <si>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</si>
  <si>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</si>
  <si>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</si>
  <si>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</si>
  <si>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</si>
  <si>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</si>
  <si>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</si>
  <si>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</si>
  <si>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</si>
  <si>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</si>
  <si>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</si>
  <si>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</si>
  <si>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</si>
  <si>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</si>
  <si>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</si>
  <si>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</si>
  <si>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</si>
  <si>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</si>
  <si>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</si>
  <si>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</si>
  <si>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</si>
  <si>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</si>
  <si>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</si>
  <si>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</si>
  <si>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</si>
  <si>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</si>
  <si>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</si>
  <si>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</si>
  <si>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</si>
  <si>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</si>
  <si>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</si>
  <si>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</si>
  <si>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</si>
  <si>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</si>
  <si>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</si>
  <si>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</si>
  <si>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</si>
  <si>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</si>
  <si>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</si>
  <si>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</si>
  <si>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</si>
  <si>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</si>
  <si>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</si>
  <si>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</si>
  <si>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</si>
  <si>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</si>
  <si>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</si>
  <si>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</si>
  <si>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</si>
  <si>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</si>
  <si>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</si>
  <si>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</si>
  <si>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</si>
  <si>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</si>
  <si>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</si>
  <si>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</si>
  <si>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</si>
  <si>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</si>
  <si>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</si>
  <si>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</si>
  <si>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</si>
  <si>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</si>
  <si>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</si>
  <si>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</si>
  <si>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</si>
  <si>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</si>
  <si>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</si>
  <si>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</si>
  <si>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</si>
  <si>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</si>
  <si>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</si>
  <si>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</si>
  <si>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</si>
  <si>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</si>
  <si>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</si>
  <si>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</si>
  <si>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</si>
  <si>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</si>
  <si>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</si>
  <si>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</si>
  <si>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</si>
  <si>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</si>
  <si>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</si>
  <si>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</si>
  <si>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</si>
  <si>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</si>
  <si>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</si>
  <si>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</si>
  <si>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</si>
  <si>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</si>
  <si>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</si>
  <si>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</si>
  <si>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</si>
  <si>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</si>
  <si>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</si>
  <si>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</si>
  <si>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</si>
  <si>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</si>
  <si>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</si>
  <si>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</si>
  <si>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</si>
  <si>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</si>
  <si>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</si>
  <si>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</si>
  <si>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</si>
  <si>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</si>
  <si>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</si>
  <si>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</si>
  <si>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</si>
  <si>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</si>
  <si>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</si>
  <si>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</si>
  <si>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</si>
  <si>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</si>
  <si>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</si>
  <si>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</si>
  <si>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</si>
  <si>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</si>
  <si>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</si>
  <si>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</si>
  <si>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</si>
  <si>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</si>
  <si>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</si>
  <si>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</si>
  <si>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</si>
  <si>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</si>
  <si>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</si>
  <si>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</si>
  <si>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</si>
  <si>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</si>
  <si>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</si>
  <si>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</si>
  <si>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</si>
  <si>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</si>
  <si>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</si>
  <si>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</si>
  <si>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</si>
  <si>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</si>
  <si>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</si>
  <si>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</si>
  <si>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</si>
  <si>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</si>
  <si>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</si>
  <si>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</si>
  <si>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</si>
  <si>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</si>
  <si>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</si>
  <si>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</si>
  <si>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</si>
  <si>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</si>
  <si>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</si>
  <si>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</si>
  <si>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</si>
  <si>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</si>
  <si>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</si>
  <si>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</si>
  <si>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</si>
  <si>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</si>
  <si>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</si>
  <si>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</si>
  <si>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</si>
  <si>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</si>
  <si>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</si>
  <si>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</si>
  <si>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</si>
  <si>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</si>
  <si>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</si>
  <si>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</si>
  <si>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</si>
  <si>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</si>
  <si>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</si>
  <si>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</si>
  <si>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</si>
  <si>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</si>
  <si>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</si>
  <si>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</si>
  <si>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</si>
  <si>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</si>
  <si>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</si>
  <si>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</si>
  <si>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</si>
  <si>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</si>
  <si>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</si>
  <si>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</si>
  <si>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</si>
  <si>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</si>
  <si>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</si>
  <si>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</si>
  <si>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</si>
  <si>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</si>
  <si>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</si>
  <si>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</si>
  <si>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</si>
  <si>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</si>
  <si>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</si>
  <si>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</si>
  <si>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</si>
  <si>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</si>
  <si>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</si>
  <si>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</si>
  <si>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</si>
  <si>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</si>
  <si>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</si>
  <si>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</si>
  <si>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</si>
  <si>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</si>
  <si>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</si>
  <si>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</si>
  <si>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</si>
  <si>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</si>
  <si>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</si>
  <si>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</si>
  <si>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</si>
  <si>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</si>
  <si>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</si>
  <si>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</si>
  <si>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</si>
  <si>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</si>
  <si>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</si>
  <si>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</si>
  <si>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</si>
  <si>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</si>
  <si>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</si>
  <si>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</si>
  <si>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</si>
  <si>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</si>
  <si>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</si>
  <si>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</si>
  <si>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</si>
  <si>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</si>
  <si>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</si>
  <si>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</si>
  <si>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</si>
  <si>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</si>
  <si>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</si>
  <si>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</si>
  <si>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</si>
  <si>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</si>
  <si>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</si>
  <si>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</si>
  <si>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</si>
  <si>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</si>
  <si>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</si>
  <si>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</si>
  <si>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</si>
  <si>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</si>
  <si>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</si>
  <si>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</si>
  <si>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</si>
  <si>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</si>
  <si>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</si>
  <si>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</si>
  <si>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</si>
  <si>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</si>
  <si>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</si>
  <si>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</si>
  <si>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</si>
  <si>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</si>
  <si>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</si>
  <si>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</si>
  <si>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</si>
  <si>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</si>
  <si>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</si>
  <si>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</si>
  <si>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</si>
  <si>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</si>
  <si>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</si>
  <si>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</si>
  <si>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</si>
  <si>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</si>
  <si>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</si>
  <si>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</si>
  <si>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</si>
  <si>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</si>
  <si>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</si>
  <si>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</si>
  <si>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</si>
  <si>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</si>
  <si>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</si>
  <si>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</si>
  <si>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</si>
  <si>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</si>
  <si>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</si>
  <si>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</si>
  <si>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</si>
  <si>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</si>
  <si>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</si>
  <si>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</si>
  <si>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</si>
  <si>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</si>
  <si>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</si>
  <si>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</si>
  <si>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</si>
  <si>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</si>
  <si>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</si>
  <si>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</si>
  <si>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</si>
  <si>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</si>
  <si>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</si>
  <si>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</si>
  <si>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</si>
  <si>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</si>
  <si>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</si>
  <si>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</si>
  <si>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</si>
  <si>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</si>
  <si>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</si>
  <si>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</si>
  <si>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</si>
  <si>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</si>
  <si>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</si>
  <si>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</si>
  <si>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</si>
  <si>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</si>
  <si>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</si>
  <si>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</si>
  <si>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</si>
  <si>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</si>
  <si>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</si>
  <si>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</si>
  <si>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</si>
  <si>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</si>
  <si>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</si>
  <si>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</si>
  <si>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</si>
  <si>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</si>
  <si>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</si>
  <si>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</si>
  <si>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</si>
  <si>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</si>
  <si>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</si>
  <si>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</si>
  <si>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</si>
  <si>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</si>
  <si>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</si>
  <si>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</si>
  <si>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</si>
  <si>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</si>
  <si>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</si>
  <si>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</si>
  <si>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</si>
  <si>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</si>
  <si>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</si>
  <si>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</si>
  <si>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</si>
  <si>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</si>
  <si>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</si>
  <si>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</si>
  <si>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</si>
  <si>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</si>
  <si>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</si>
  <si>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</si>
  <si>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</si>
  <si>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</si>
  <si>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</si>
  <si>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</si>
  <si>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</si>
  <si>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</si>
  <si>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</si>
  <si>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</si>
  <si>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</si>
  <si>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</si>
  <si>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</si>
  <si>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</si>
  <si>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</si>
  <si>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</si>
  <si>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</si>
  <si>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</si>
  <si>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</si>
  <si>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</si>
  <si>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</si>
  <si>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</si>
  <si>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</si>
  <si>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</si>
  <si>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</si>
  <si>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</si>
  <si>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</si>
  <si>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</si>
  <si>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</si>
  <si>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</si>
  <si>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</si>
  <si>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</si>
  <si>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</si>
  <si>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</si>
  <si>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</si>
  <si>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</si>
  <si>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</si>
  <si>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</si>
  <si>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</si>
  <si>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</si>
  <si>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</si>
  <si>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</si>
  <si>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</si>
  <si>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</si>
  <si>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</si>
  <si>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</si>
  <si>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</si>
  <si>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</si>
  <si>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</si>
  <si>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</si>
  <si>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</si>
  <si>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</si>
  <si>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</si>
  <si>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</si>
  <si>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</si>
  <si>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</si>
  <si>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</si>
  <si>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</si>
  <si>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</si>
  <si>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</si>
  <si>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</si>
  <si>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</si>
  <si>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</si>
  <si>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</si>
  <si>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</si>
  <si>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</si>
  <si>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</si>
  <si>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</si>
  <si>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</si>
  <si>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</si>
  <si>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</si>
  <si>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</si>
  <si>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</si>
  <si>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</si>
  <si>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</si>
  <si>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</si>
  <si>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</si>
  <si>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</si>
  <si>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</si>
  <si>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</si>
  <si>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</si>
  <si>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</si>
  <si>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</si>
  <si>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</si>
  <si>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</si>
  <si>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</si>
  <si>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</si>
  <si>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</si>
  <si>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</si>
  <si>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</si>
  <si>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</si>
  <si>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</si>
  <si>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</si>
  <si>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</si>
  <si>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</si>
  <si>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</si>
  <si>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</si>
  <si>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</si>
  <si>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</si>
  <si>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</si>
  <si>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</si>
  <si>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</si>
  <si>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</si>
  <si>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</si>
  <si>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</si>
  <si>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</si>
  <si>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</si>
  <si>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</si>
  <si>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</si>
  <si>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</si>
  <si>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</si>
  <si>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</si>
  <si>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</si>
  <si>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</si>
  <si>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</si>
  <si>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</si>
  <si>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</si>
  <si>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</si>
  <si>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</si>
  <si>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</si>
  <si>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</si>
  <si>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</si>
  <si>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</si>
  <si>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</si>
  <si>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</si>
  <si>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</si>
  <si>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</si>
  <si>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</si>
  <si>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</si>
  <si>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</si>
  <si>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</si>
  <si>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</si>
  <si>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</si>
  <si>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</si>
  <si>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</si>
  <si>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</si>
  <si>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</si>
  <si>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</si>
  <si>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</si>
  <si>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</si>
  <si>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</si>
  <si>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</si>
  <si>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</si>
  <si>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</si>
  <si>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</si>
  <si>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</si>
  <si>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</si>
  <si>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</si>
  <si>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</si>
  <si>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</si>
  <si>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</si>
  <si>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</si>
  <si>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</si>
  <si>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</si>
  <si>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</si>
  <si>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</si>
  <si>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</si>
  <si>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</si>
  <si>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</si>
  <si>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</si>
  <si>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</si>
  <si>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</si>
  <si>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</si>
  <si>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</si>
  <si>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</si>
  <si>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</si>
  <si>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</si>
  <si>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</si>
  <si>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</si>
  <si>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</si>
  <si>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</si>
  <si>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</si>
  <si>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</si>
  <si>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</si>
  <si>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</si>
  <si>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</si>
  <si>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</si>
  <si>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</si>
  <si>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</si>
  <si>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</si>
  <si>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</si>
  <si>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</si>
  <si>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</si>
  <si>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</si>
  <si>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</si>
  <si>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</si>
  <si>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</si>
  <si>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</si>
  <si>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</si>
  <si>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</si>
  <si>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</si>
  <si>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</si>
  <si>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</si>
  <si>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</si>
  <si>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</si>
  <si>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</si>
  <si>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</si>
  <si>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</si>
  <si>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</si>
  <si>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</si>
  <si>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</si>
  <si>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</si>
  <si>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</si>
  <si>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</si>
  <si>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</si>
  <si>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</si>
  <si>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</si>
  <si>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</si>
  <si>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</si>
  <si>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</si>
  <si>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</si>
  <si>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</si>
  <si>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</si>
  <si>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</si>
  <si>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</si>
  <si>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</si>
  <si>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</si>
  <si>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</si>
  <si>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</si>
  <si>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</si>
  <si>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</si>
  <si>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</si>
  <si>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</si>
  <si>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</si>
  <si>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</si>
  <si>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</si>
  <si>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</si>
  <si>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</si>
  <si>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</si>
  <si>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</si>
  <si>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</si>
  <si>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</si>
  <si>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</si>
  <si>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</si>
  <si>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</si>
  <si>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</si>
  <si>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</si>
  <si>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</si>
  <si>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</si>
  <si>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</si>
  <si>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</si>
  <si>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</si>
  <si>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</si>
  <si>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</si>
  <si>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</si>
  <si>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</si>
  <si>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</si>
  <si>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</si>
  <si>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</si>
  <si>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</si>
  <si>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</si>
  <si>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</si>
  <si>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</si>
  <si>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</si>
  <si>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</si>
  <si>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</si>
  <si>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</si>
  <si>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</si>
  <si>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</si>
  <si>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</si>
  <si>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</si>
  <si>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</si>
  <si>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</si>
  <si>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</si>
  <si>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</si>
  <si>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</si>
  <si>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</si>
  <si>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</si>
  <si>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</si>
  <si>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</si>
  <si>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</si>
  <si>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</si>
  <si>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</si>
  <si>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</si>
  <si>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</si>
  <si>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</si>
  <si>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</si>
  <si>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</si>
  <si>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</si>
  <si>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</si>
  <si>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</si>
  <si>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</si>
  <si>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</si>
  <si>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</si>
  <si>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</si>
  <si>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</si>
  <si>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</si>
  <si>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</si>
  <si>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</si>
  <si>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</si>
  <si>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</si>
  <si>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</si>
  <si>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</si>
  <si>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</si>
  <si>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</si>
  <si>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</si>
  <si>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</si>
  <si>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</si>
  <si>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</si>
  <si>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</si>
  <si>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</si>
  <si>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</si>
  <si>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</si>
  <si>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</si>
  <si>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</si>
  <si>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</si>
  <si>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</si>
  <si>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</si>
  <si>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</si>
  <si>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</si>
  <si>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</si>
  <si>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</si>
  <si>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</si>
  <si>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</si>
  <si>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</si>
  <si>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</si>
  <si>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</si>
  <si>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</si>
  <si>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</si>
  <si>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</si>
  <si>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</si>
  <si>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</si>
  <si>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</si>
  <si>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</si>
  <si>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</si>
  <si>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</si>
  <si>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</si>
  <si>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</si>
  <si>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</si>
  <si>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</si>
  <si>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</si>
  <si>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</si>
  <si>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</si>
  <si>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</si>
  <si>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</si>
  <si>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</si>
  <si>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</si>
  <si>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</si>
  <si>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</si>
  <si>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</si>
  <si>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</si>
  <si>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</si>
  <si>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</si>
  <si>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</si>
  <si>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</si>
  <si>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</si>
  <si>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</si>
  <si>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</si>
  <si>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</si>
  <si>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</si>
  <si>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</si>
  <si>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</si>
  <si>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</si>
  <si>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</si>
  <si>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</si>
  <si>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</si>
  <si>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</si>
  <si>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</si>
  <si>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</si>
  <si>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</si>
  <si>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</si>
  <si>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</si>
  <si>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</si>
  <si>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</si>
  <si>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</si>
  <si>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</si>
  <si>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</si>
  <si>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</si>
  <si>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</si>
  <si>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</si>
  <si>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</si>
  <si>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</si>
  <si>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</si>
  <si>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</si>
  <si>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</si>
  <si>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</si>
  <si>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</si>
  <si>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</si>
  <si>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</si>
  <si>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</si>
  <si>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</si>
  <si>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</si>
  <si>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</si>
  <si>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</si>
  <si>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</si>
  <si>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</si>
  <si>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</si>
  <si>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</si>
  <si>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</si>
  <si>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</si>
  <si>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</si>
  <si>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</si>
  <si>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</si>
  <si>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</si>
  <si>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</si>
  <si>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</si>
  <si>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</si>
  <si>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</si>
  <si>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</si>
  <si>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</si>
  <si>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</si>
  <si>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</si>
  <si>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</si>
  <si>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</si>
  <si>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</si>
  <si>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</si>
  <si>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</si>
  <si>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</si>
  <si>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</si>
  <si>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</si>
  <si>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</si>
  <si>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</si>
  <si>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</si>
  <si>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</si>
  <si>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</si>
  <si>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</si>
  <si>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</si>
  <si>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</si>
  <si>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</si>
  <si>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</si>
  <si>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</si>
  <si>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</si>
  <si>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</si>
  <si>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</si>
  <si>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</si>
  <si>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</si>
  <si>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</si>
  <si>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</si>
  <si>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</si>
  <si>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</si>
  <si>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</si>
  <si>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</si>
  <si>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</si>
  <si>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</si>
  <si>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</si>
  <si>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</si>
  <si>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</si>
  <si>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</si>
  <si>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</si>
  <si>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</si>
  <si>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</si>
  <si>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</si>
  <si>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</si>
  <si>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</si>
  <si>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</si>
  <si>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</si>
  <si>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</si>
  <si>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</si>
  <si>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</si>
  <si>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</si>
  <si>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</si>
  <si>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</si>
  <si>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</si>
  <si>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</si>
  <si>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</si>
  <si>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</si>
  <si>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</si>
  <si>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</si>
  <si>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</si>
  <si>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</si>
  <si>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</si>
  <si>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</si>
  <si>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</si>
  <si>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</si>
  <si>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</si>
  <si>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</si>
  <si>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</si>
  <si>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</si>
  <si>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</si>
  <si>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</si>
  <si>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</si>
  <si>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</si>
  <si>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</si>
  <si>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</si>
  <si>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</si>
  <si>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</si>
  <si>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</si>
  <si>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</si>
  <si>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</si>
  <si>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</si>
  <si>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</si>
  <si>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</si>
  <si>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</si>
  <si>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</si>
  <si>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</si>
  <si>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</si>
  <si>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</si>
  <si>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</si>
  <si>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</si>
  <si>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</si>
  <si>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</si>
  <si>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</si>
  <si>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</si>
  <si>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</si>
  <si>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</si>
  <si>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</si>
  <si>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</si>
  <si>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</si>
  <si>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</si>
  <si>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</si>
  <si>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</si>
  <si>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</si>
  <si>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</si>
  <si>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</si>
  <si>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</si>
  <si>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</si>
  <si>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</si>
  <si>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</si>
  <si>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</si>
  <si>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</si>
  <si>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</si>
  <si>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</si>
  <si>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</si>
  <si>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</si>
  <si>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</si>
  <si>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</si>
  <si>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</si>
  <si>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</si>
  <si>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</si>
  <si>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</si>
  <si>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</si>
  <si>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</si>
  <si>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</si>
  <si>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</si>
  <si>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</si>
  <si>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</si>
  <si>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</si>
  <si>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</si>
  <si>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</si>
  <si>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</si>
  <si>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</si>
  <si>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</si>
  <si>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</si>
  <si>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</si>
  <si>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</si>
  <si>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</si>
  <si>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</si>
  <si>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</si>
  <si>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</si>
  <si>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</si>
  <si>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</si>
  <si>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</si>
  <si>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</si>
  <si>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</si>
  <si>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</si>
  <si>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</si>
  <si>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</si>
  <si>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</si>
  <si>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</si>
  <si>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</si>
  <si>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</si>
  <si>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</si>
  <si>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</si>
  <si>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</si>
  <si>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</si>
  <si>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</si>
  <si>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</si>
  <si>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</si>
  <si>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</si>
  <si>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</si>
  <si>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</si>
  <si>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</si>
  <si>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</si>
  <si>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</si>
  <si>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</si>
  <si>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</si>
  <si>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</si>
  <si>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</si>
  <si>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</si>
  <si>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</si>
  <si>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</si>
  <si>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</si>
  <si>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</si>
  <si>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</si>
  <si>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</si>
  <si>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</si>
  <si>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</si>
  <si>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</si>
  <si>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</si>
  <si>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</si>
  <si>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</si>
  <si>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</si>
  <si>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</si>
  <si>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</si>
  <si>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</si>
  <si>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</si>
  <si>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</si>
  <si>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</si>
  <si>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</si>
  <si>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</si>
  <si>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</si>
  <si>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</si>
  <si>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</si>
  <si>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</si>
  <si>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</si>
  <si>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</si>
  <si>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</si>
  <si>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</si>
  <si>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</si>
  <si>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</si>
  <si>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</si>
  <si>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</si>
  <si>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</si>
  <si>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</si>
  <si>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</si>
  <si>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</si>
  <si>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</si>
  <si>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</si>
  <si>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</si>
  <si>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</si>
  <si>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</si>
  <si>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</si>
  <si>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</si>
  <si>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</si>
  <si>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</si>
  <si>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</si>
  <si>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</si>
  <si>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</si>
  <si>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</si>
  <si>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</si>
  <si>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</si>
  <si>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</si>
  <si>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</si>
  <si>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</si>
  <si>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</si>
  <si>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</si>
  <si>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</si>
  <si>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</si>
  <si>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</si>
  <si>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</si>
  <si>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</si>
  <si>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</si>
  <si>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</si>
  <si>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</si>
  <si>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</si>
  <si>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</si>
  <si>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</si>
  <si>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</si>
  <si>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</si>
  <si>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</si>
  <si>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</si>
  <si>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</si>
  <si>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</si>
  <si>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</si>
  <si>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</si>
  <si>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</si>
  <si>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</si>
  <si>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</si>
  <si>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</si>
  <si>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</si>
  <si>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</si>
  <si>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</si>
  <si>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</si>
  <si>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</si>
  <si>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</si>
  <si>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</si>
  <si>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</si>
  <si>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</si>
  <si>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</si>
  <si>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</si>
  <si>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</si>
  <si>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</si>
  <si>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</si>
  <si>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</si>
  <si>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</si>
  <si>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</si>
  <si>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</si>
  <si>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</si>
  <si>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</si>
  <si>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</si>
  <si>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</si>
  <si>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</si>
  <si>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</si>
  <si>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</si>
  <si>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</si>
  <si>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</si>
  <si>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</si>
  <si>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</si>
  <si>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</si>
  <si>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</si>
  <si>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</si>
  <si>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</si>
  <si>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</si>
  <si>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</si>
  <si>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</si>
  <si>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</si>
  <si>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</si>
  <si>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</si>
  <si>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</si>
  <si>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</si>
  <si>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</si>
  <si>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</si>
  <si>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</si>
  <si>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</si>
  <si>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</si>
  <si>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</si>
  <si>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</si>
  <si>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</si>
  <si>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</si>
  <si>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</si>
  <si>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</si>
  <si>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</si>
  <si>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</si>
  <si>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</si>
  <si>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</si>
  <si>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</si>
  <si>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</si>
  <si>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</si>
  <si>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</si>
  <si>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</si>
  <si>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</si>
  <si>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</si>
  <si>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</si>
  <si>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</si>
  <si>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</si>
  <si>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</si>
  <si>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</si>
  <si>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</si>
  <si>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</si>
  <si>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</si>
  <si>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</si>
  <si>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</si>
  <si>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</si>
  <si>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</si>
  <si>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</si>
  <si>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</si>
  <si>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</si>
  <si>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</si>
  <si>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</si>
  <si>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</si>
  <si>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</si>
  <si>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</si>
  <si>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</si>
  <si>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</si>
  <si>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</si>
  <si>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</si>
  <si>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</si>
  <si>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</si>
  <si>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</si>
  <si>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</si>
  <si>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</si>
  <si>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</si>
  <si>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</si>
  <si>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</si>
  <si>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</si>
  <si>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</si>
  <si>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</si>
  <si>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</si>
  <si>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</si>
  <si>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</si>
  <si>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</si>
  <si>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</si>
  <si>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</si>
  <si>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</si>
  <si>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</si>
  <si>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</si>
  <si>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</si>
  <si>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</si>
  <si>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</si>
  <si>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</si>
  <si>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</si>
  <si>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</si>
  <si>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</si>
  <si>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</si>
  <si>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</si>
  <si>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</si>
  <si>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</si>
  <si>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</si>
  <si>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</si>
  <si>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</si>
  <si>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</si>
  <si>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</si>
  <si>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</si>
  <si>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</si>
  <si>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</si>
  <si>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</si>
  <si>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</si>
  <si>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</si>
  <si>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</si>
  <si>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</si>
  <si>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</si>
  <si>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</si>
  <si>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</si>
  <si>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</si>
  <si>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</si>
  <si>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</si>
  <si>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</si>
  <si>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</si>
  <si>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</si>
  <si>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</si>
  <si>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</si>
  <si>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</si>
  <si>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</si>
  <si>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</si>
  <si>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</si>
  <si>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</si>
  <si>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</si>
  <si>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</si>
  <si>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</si>
  <si>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</si>
  <si>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</si>
  <si>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</si>
  <si>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</si>
  <si>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</si>
  <si>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</si>
  <si>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</si>
  <si>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</si>
  <si>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</si>
  <si>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</si>
  <si>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</si>
  <si>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</si>
  <si>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</si>
  <si>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</si>
  <si>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</si>
  <si>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</si>
  <si>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</si>
  <si>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</si>
  <si>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</si>
  <si>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</si>
  <si>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</si>
  <si>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</si>
  <si>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</si>
  <si>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</si>
  <si>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</si>
  <si>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</si>
  <si>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</si>
  <si>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</si>
  <si>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</si>
  <si>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</si>
  <si>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</si>
  <si>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</si>
  <si>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</si>
  <si>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</si>
  <si>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</si>
  <si>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</si>
  <si>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</si>
  <si>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</si>
  <si>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</si>
  <si>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</si>
  <si>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</si>
  <si>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</si>
  <si>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</si>
  <si>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</si>
  <si>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</si>
  <si>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</si>
  <si>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</si>
  <si>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</si>
  <si>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</si>
  <si>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</si>
  <si>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</si>
  <si>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</si>
  <si>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</si>
  <si>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</si>
  <si>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</si>
  <si>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</si>
  <si>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</si>
  <si>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</si>
  <si>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</si>
  <si>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</si>
  <si>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</si>
  <si>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</si>
  <si>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</si>
  <si>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</si>
  <si>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</si>
  <si>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</si>
  <si>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</si>
  <si>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</si>
  <si>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</si>
  <si>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</si>
  <si>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</si>
  <si>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</si>
  <si>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</si>
  <si>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</si>
  <si>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</si>
  <si>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</si>
  <si>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</si>
  <si>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</si>
  <si>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</si>
  <si>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</si>
  <si>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</si>
  <si>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</si>
  <si>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</si>
  <si>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</si>
  <si>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</si>
  <si>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</si>
  <si>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</si>
  <si>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</si>
  <si>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</si>
  <si>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</si>
  <si>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</si>
  <si>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</si>
  <si>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</si>
  <si>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</si>
  <si>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</si>
  <si>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</si>
  <si>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</si>
  <si>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</si>
  <si>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</si>
  <si>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</si>
  <si>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</si>
  <si>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</si>
  <si>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</si>
  <si>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</si>
  <si>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</si>
  <si>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</si>
  <si>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</si>
  <si>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</si>
  <si>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</si>
  <si>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</si>
  <si>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</si>
  <si>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</si>
  <si>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</si>
  <si>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</si>
  <si>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</si>
  <si>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</si>
  <si>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</si>
  <si>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</si>
  <si>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</si>
  <si>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</si>
  <si>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</si>
  <si>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</si>
  <si>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</si>
  <si>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</si>
  <si>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</si>
  <si>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</si>
  <si>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</si>
  <si>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</si>
  <si>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</si>
  <si>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</si>
  <si>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</si>
  <si>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</si>
  <si>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</si>
  <si>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</si>
  <si>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</si>
  <si>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</si>
  <si>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</si>
  <si>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</si>
  <si>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</si>
  <si>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</si>
  <si>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</si>
  <si>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</si>
  <si>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</si>
  <si>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</si>
  <si>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</si>
  <si>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</si>
  <si>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</si>
  <si>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</si>
  <si>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</si>
  <si>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</si>
  <si>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</si>
  <si>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</si>
  <si>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</si>
  <si>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</si>
  <si>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</si>
  <si>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</si>
  <si>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</si>
  <si>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</si>
  <si>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</si>
  <si>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</si>
  <si>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</si>
  <si>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</si>
  <si>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</si>
  <si>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</si>
  <si>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</si>
  <si>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</si>
  <si>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</si>
  <si>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</si>
  <si>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</si>
  <si>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</si>
  <si>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</si>
  <si>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</si>
  <si>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</si>
  <si>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</si>
  <si>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</si>
  <si>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</si>
  <si>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</si>
  <si>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</si>
  <si>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</si>
  <si>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</si>
  <si>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</si>
  <si>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</si>
  <si>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</si>
  <si>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</si>
  <si>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</si>
  <si>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</si>
  <si>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</si>
  <si>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</si>
  <si>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</si>
  <si>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</si>
  <si>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</si>
  <si>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</si>
  <si>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</si>
  <si>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</si>
  <si>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</si>
  <si>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</si>
  <si>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</si>
  <si>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</si>
  <si>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</si>
  <si>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</si>
  <si>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</si>
  <si>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</si>
  <si>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</si>
  <si>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</si>
  <si>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</si>
  <si>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</si>
  <si>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</si>
  <si>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</si>
  <si>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</si>
  <si>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</si>
  <si>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</si>
  <si>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</si>
  <si>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</si>
  <si>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</si>
  <si>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</si>
  <si>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</si>
  <si>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</si>
  <si>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</si>
  <si>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</si>
  <si>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</si>
  <si>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</si>
  <si>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</si>
  <si>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</si>
  <si>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</si>
  <si>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</si>
  <si>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</si>
  <si>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</si>
  <si>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</si>
  <si>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</si>
  <si>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</si>
  <si>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</si>
  <si>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</si>
  <si>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</si>
  <si>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</si>
  <si>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</si>
  <si>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</si>
  <si>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</si>
  <si>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</si>
  <si>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</si>
  <si>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</si>
  <si>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</si>
  <si>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</si>
  <si>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</si>
  <si>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</si>
  <si>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</si>
  <si>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</si>
  <si>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</si>
  <si>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</si>
  <si>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</si>
  <si>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</si>
  <si>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</si>
  <si>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</si>
  <si>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</si>
  <si>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</si>
  <si>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</si>
  <si>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</si>
  <si>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</si>
  <si>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</si>
  <si>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</si>
  <si>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</si>
  <si>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</si>
  <si>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</si>
  <si>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</si>
  <si>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</si>
  <si>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</si>
  <si>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</si>
  <si>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</si>
  <si>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</si>
  <si>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</si>
  <si>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</si>
  <si>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</si>
  <si>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</si>
  <si>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</si>
  <si>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</si>
  <si>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</si>
  <si>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</si>
  <si>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</si>
  <si>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</si>
  <si>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</si>
  <si>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</si>
  <si>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</si>
  <si>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</si>
  <si>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</si>
  <si>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</si>
  <si>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</si>
  <si>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</si>
  <si>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</si>
  <si>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</si>
  <si>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</si>
  <si>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</si>
  <si>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</si>
  <si>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</si>
  <si>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</si>
  <si>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</si>
  <si>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</si>
  <si>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</si>
  <si>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</si>
  <si>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</si>
  <si>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</si>
  <si>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</si>
  <si>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</si>
  <si>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</si>
  <si>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</si>
  <si>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</si>
  <si>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</si>
  <si>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</si>
  <si>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</si>
  <si>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</si>
  <si>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</si>
  <si>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</si>
  <si>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</si>
  <si>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</si>
  <si>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</si>
  <si>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</si>
  <si>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</si>
  <si>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</si>
  <si>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</si>
  <si>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</si>
  <si>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</si>
  <si>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</si>
  <si>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</si>
  <si>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</si>
  <si>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</si>
  <si>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</si>
  <si>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</si>
  <si>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</si>
  <si>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</si>
  <si>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</si>
  <si>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</si>
  <si>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</si>
  <si>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</si>
  <si>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</si>
  <si>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</si>
  <si>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</si>
  <si>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</si>
  <si>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</si>
  <si>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</si>
  <si>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</si>
  <si>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</si>
  <si>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</si>
  <si>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</si>
  <si>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</si>
  <si>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</si>
  <si>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</si>
  <si>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</si>
  <si>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</si>
  <si>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</si>
  <si>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</si>
  <si>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</si>
  <si>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</si>
  <si>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</si>
  <si>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</si>
  <si>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</si>
  <si>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</si>
  <si>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</si>
  <si>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</si>
  <si>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</si>
  <si>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</si>
  <si>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</si>
  <si>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</si>
  <si>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</si>
  <si>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</si>
  <si>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</si>
  <si>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</si>
  <si>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</si>
  <si>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</si>
  <si>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</si>
  <si>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</si>
  <si>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</si>
  <si>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</si>
  <si>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</si>
  <si>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</si>
  <si>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</si>
  <si>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</si>
  <si>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</si>
  <si>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</si>
  <si>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</si>
  <si>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</si>
  <si>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</si>
  <si>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</si>
  <si>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</si>
  <si>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</si>
  <si>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</si>
  <si>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</si>
  <si>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</si>
  <si>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</si>
  <si>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</si>
  <si>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</si>
  <si>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</si>
  <si>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</si>
  <si>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</si>
  <si>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</si>
  <si>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</si>
  <si>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</si>
  <si>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</si>
  <si>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</si>
  <si>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</si>
  <si>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</si>
  <si>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</si>
  <si>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</si>
  <si>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</si>
  <si>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</si>
  <si>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</si>
  <si>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</si>
  <si>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</si>
  <si>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</si>
  <si>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</si>
  <si>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</si>
  <si>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</si>
  <si>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</si>
  <si>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</si>
  <si>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</si>
  <si>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</si>
  <si>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</si>
  <si>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</si>
  <si>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</si>
  <si>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</si>
  <si>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</si>
  <si>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</si>
  <si>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</si>
  <si>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</si>
  <si>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</si>
  <si>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</si>
  <si>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</si>
  <si>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</si>
  <si>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</si>
  <si>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</si>
  <si>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</si>
  <si>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</si>
  <si>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</si>
  <si>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</si>
  <si>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</si>
  <si>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</si>
  <si>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</si>
  <si>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</si>
  <si>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</si>
  <si>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</si>
  <si>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</si>
  <si>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</si>
  <si>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</si>
  <si>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</si>
  <si>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</si>
  <si>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</si>
  <si>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</si>
  <si>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</si>
  <si>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</si>
  <si>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</si>
  <si>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</si>
  <si>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</si>
  <si>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</si>
  <si>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</si>
  <si>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</si>
  <si>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</si>
  <si>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</si>
  <si>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</si>
  <si>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</si>
  <si>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</si>
  <si>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</si>
  <si>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</si>
  <si>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</si>
  <si>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</si>
  <si>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</si>
  <si>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</si>
  <si>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</si>
  <si>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</si>
  <si>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</si>
  <si>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</si>
  <si>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</si>
  <si>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</si>
  <si>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</si>
  <si>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</si>
  <si>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</si>
  <si>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</si>
  <si>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</si>
  <si>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</si>
  <si>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</si>
  <si>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</si>
  <si>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</si>
  <si>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</si>
  <si>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</si>
  <si>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</si>
  <si>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</si>
  <si>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</si>
  <si>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</si>
  <si>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</si>
  <si>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</si>
  <si>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</si>
  <si>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</si>
  <si>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</si>
  <si>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</si>
  <si>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</si>
  <si>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</si>
  <si>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</si>
  <si>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</si>
  <si>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</si>
  <si>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</si>
  <si>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</si>
  <si>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</si>
  <si>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</si>
  <si>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</si>
  <si>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</si>
  <si>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</si>
  <si>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</si>
  <si>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</si>
  <si>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</si>
  <si>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</si>
  <si>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</si>
  <si>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</si>
  <si>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</si>
  <si>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</si>
  <si>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</si>
  <si>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</si>
  <si>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</si>
  <si>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</si>
  <si>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</si>
  <si>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</si>
  <si>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</si>
  <si>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</si>
  <si>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</si>
  <si>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</si>
  <si>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</si>
  <si>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</si>
  <si>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</si>
  <si>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</si>
  <si>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</si>
  <si>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</si>
  <si>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</si>
  <si>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</si>
  <si>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</si>
  <si>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</si>
  <si>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</si>
  <si>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</si>
  <si>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</si>
  <si>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</si>
  <si>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</si>
  <si>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</si>
  <si>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</si>
  <si>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</si>
  <si>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</si>
  <si>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</si>
  <si>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</si>
  <si>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</si>
  <si>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</si>
  <si>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</si>
  <si>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</si>
  <si>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</si>
  <si>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</si>
  <si>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</si>
  <si>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</si>
  <si>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</si>
  <si>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</si>
  <si>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</si>
  <si>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</si>
  <si>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</si>
  <si>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</si>
  <si>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</si>
  <si>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</si>
  <si>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</si>
  <si>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</si>
  <si>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</si>
  <si>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</si>
  <si>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</si>
  <si>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</si>
  <si>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</si>
  <si>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</si>
  <si>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</si>
  <si>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</si>
  <si>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</si>
  <si>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</si>
  <si>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</si>
  <si>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</si>
  <si>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</si>
  <si>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</si>
  <si>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</si>
  <si>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</si>
  <si>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</si>
  <si>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</si>
  <si>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</si>
  <si>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</si>
  <si>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</si>
  <si>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</si>
  <si>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</si>
  <si>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</si>
  <si>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</si>
  <si>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</si>
  <si>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</si>
  <si>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</si>
  <si>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</si>
  <si>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</si>
  <si>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</si>
  <si>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</si>
  <si>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</si>
  <si>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</si>
  <si>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</si>
  <si>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</si>
  <si>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</si>
  <si>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</si>
  <si>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</si>
  <si>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</si>
  <si>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</si>
  <si>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</si>
  <si>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</si>
  <si>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</si>
  <si>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</si>
  <si>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</si>
  <si>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</si>
  <si>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</si>
  <si>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</si>
  <si>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</si>
  <si>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</si>
  <si>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</si>
  <si>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</si>
  <si>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</si>
  <si>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</si>
  <si>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</si>
  <si>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</si>
  <si>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</si>
  <si>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</si>
  <si>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</si>
  <si>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</si>
  <si>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</si>
  <si>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</si>
  <si>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</si>
  <si>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</si>
  <si>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</si>
  <si>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</si>
  <si>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</si>
  <si>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</si>
  <si>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</si>
  <si>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</si>
  <si>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</si>
  <si>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</si>
  <si>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</si>
  <si>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</si>
  <si>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</si>
  <si>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</si>
  <si>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</si>
  <si>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</si>
  <si>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</si>
  <si>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</si>
  <si>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</si>
  <si>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</si>
  <si>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</si>
  <si>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</si>
  <si>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</si>
  <si>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</si>
  <si>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</si>
  <si>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</si>
  <si>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</si>
  <si>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</si>
  <si>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</si>
  <si>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</si>
  <si>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</si>
  <si>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</si>
  <si>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</si>
  <si>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</si>
  <si>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</si>
  <si>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</si>
  <si>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</si>
  <si>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</si>
  <si>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</si>
  <si>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</si>
  <si>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</si>
  <si>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</si>
  <si>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</si>
  <si>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</si>
  <si>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</si>
  <si>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</si>
  <si>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</si>
  <si>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</si>
  <si>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</si>
  <si>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</si>
  <si>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</si>
  <si>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</si>
  <si>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</si>
  <si>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</si>
  <si>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</si>
  <si>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</si>
  <si>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</si>
  <si>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</si>
  <si>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</si>
  <si>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</si>
  <si>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</si>
  <si>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</si>
  <si>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</si>
  <si>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</si>
  <si>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</si>
  <si>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</si>
  <si>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</si>
  <si>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</si>
  <si>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</si>
  <si>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</si>
  <si>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</si>
  <si>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</si>
  <si>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</si>
  <si>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</si>
  <si>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</si>
  <si>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</si>
  <si>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</si>
  <si>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</si>
  <si>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</si>
  <si>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</si>
  <si>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</si>
  <si>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</si>
  <si>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</si>
  <si>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</si>
  <si>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</si>
  <si>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</si>
  <si>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</si>
  <si>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</si>
  <si>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</si>
  <si>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</si>
  <si>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</si>
  <si>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</si>
  <si>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</si>
  <si>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</si>
  <si>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</si>
  <si>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</si>
  <si>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</si>
  <si>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</si>
  <si>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</si>
  <si>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</si>
  <si>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</si>
  <si>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</si>
  <si>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</si>
  <si>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</si>
  <si>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</si>
  <si>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</si>
  <si>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</si>
  <si>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</si>
  <si>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</si>
  <si>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</si>
  <si>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</si>
  <si>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</si>
  <si>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</si>
  <si>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</si>
  <si>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</si>
  <si>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</si>
  <si>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</si>
  <si>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</si>
  <si>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</si>
  <si>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</si>
  <si>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</si>
  <si>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</si>
  <si>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</si>
  <si>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</si>
  <si>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</si>
  <si>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</si>
  <si>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</si>
  <si>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</si>
  <si>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</si>
  <si>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</si>
  <si>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</si>
  <si>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</si>
  <si>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</si>
  <si>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</si>
  <si>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</si>
  <si>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</si>
  <si>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</si>
  <si>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</si>
  <si>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</si>
  <si>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</si>
  <si>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</si>
  <si>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</si>
  <si>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</si>
  <si>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</si>
  <si>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</si>
  <si>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</si>
  <si>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</si>
  <si>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</si>
  <si>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</si>
  <si>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</si>
  <si>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</si>
  <si>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</si>
  <si>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</si>
  <si>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</si>
  <si>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</si>
  <si>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</si>
  <si>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</si>
  <si>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</si>
  <si>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</si>
  <si>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</si>
  <si>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</si>
  <si>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</si>
  <si>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</si>
  <si>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</si>
  <si>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</si>
  <si>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</si>
  <si>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</si>
  <si>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</si>
  <si>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</si>
  <si>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</si>
  <si>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</si>
  <si>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</si>
  <si>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</si>
  <si>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</si>
  <si>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</si>
  <si>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</si>
  <si>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</si>
  <si>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</si>
  <si>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</si>
  <si>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</si>
  <si>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</si>
  <si>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</si>
  <si>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</si>
  <si>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</si>
  <si>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</si>
  <si>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</si>
  <si>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</si>
  <si>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</si>
  <si>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</si>
  <si>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</si>
  <si>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</si>
  <si>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</si>
  <si>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</si>
  <si>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</si>
  <si>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</si>
  <si>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</si>
  <si>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</si>
  <si>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</si>
  <si>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</si>
  <si>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</si>
  <si>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</si>
  <si>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</si>
  <si>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</si>
  <si>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</si>
  <si>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</si>
  <si>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</si>
  <si>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</si>
  <si>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</si>
  <si>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</si>
  <si>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</si>
  <si>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</si>
  <si>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</si>
  <si>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</si>
  <si>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</si>
  <si>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</si>
  <si>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</si>
  <si>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</si>
  <si>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</si>
  <si>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</si>
  <si>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</si>
  <si>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</si>
  <si>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</si>
  <si>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</si>
  <si>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</si>
  <si>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</si>
  <si>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</si>
  <si>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</si>
  <si>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</si>
  <si>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</si>
  <si>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</si>
  <si>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</si>
  <si>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</si>
  <si>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</si>
  <si>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</si>
  <si>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</si>
  <si>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</si>
  <si>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</si>
  <si>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</si>
  <si>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</si>
  <si>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</si>
  <si>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</si>
  <si>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</si>
  <si>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</si>
  <si>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</si>
  <si>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</si>
  <si>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</si>
  <si>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</si>
  <si>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</si>
  <si>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</si>
  <si>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</si>
  <si>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</si>
  <si>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</si>
  <si>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</si>
  <si>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</si>
  <si>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</si>
  <si>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</si>
  <si>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</si>
  <si>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</si>
  <si>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</si>
  <si>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</si>
  <si>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</si>
  <si>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</si>
  <si>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</si>
  <si>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</si>
  <si>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</si>
  <si>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</si>
  <si>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</si>
  <si>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</si>
  <si>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</si>
  <si>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</si>
  <si>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</si>
  <si>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</si>
  <si>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</si>
  <si>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</si>
  <si>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</si>
  <si>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</si>
  <si>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</si>
  <si>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</si>
  <si>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</si>
  <si>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</si>
  <si>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</si>
  <si>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</si>
  <si>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</si>
  <si>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</si>
  <si>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</si>
  <si>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</si>
  <si>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</si>
  <si>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</si>
  <si>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</si>
  <si>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</si>
  <si>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</si>
  <si>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</si>
  <si>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</si>
  <si>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</si>
  <si>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</si>
  <si>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</si>
  <si>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</si>
  <si>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</si>
  <si>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</si>
  <si>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</si>
  <si>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</si>
  <si>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</si>
  <si>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</si>
  <si>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</si>
  <si>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</si>
  <si>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</si>
  <si>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</si>
  <si>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</si>
  <si>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</si>
  <si>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</si>
  <si>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</si>
  <si>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</si>
  <si>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</si>
  <si>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</si>
  <si>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</si>
  <si>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</si>
  <si>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</si>
  <si>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</si>
  <si>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</si>
  <si>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</si>
  <si>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</si>
  <si>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</si>
  <si>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</si>
  <si>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</si>
  <si>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</si>
  <si>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</si>
  <si>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</si>
  <si>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</si>
  <si>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</si>
  <si>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</si>
  <si>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</si>
  <si>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</si>
  <si>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</si>
  <si>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</si>
  <si>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</si>
  <si>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</si>
  <si>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</si>
  <si>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</si>
  <si>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</si>
  <si>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</si>
  <si>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</si>
  <si>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</si>
  <si>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</si>
  <si>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</si>
  <si>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</si>
  <si>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</si>
  <si>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</si>
  <si>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</si>
  <si>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</si>
  <si>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</si>
  <si>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</si>
  <si>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</si>
  <si>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</si>
  <si>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</si>
  <si>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</si>
  <si>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</si>
  <si>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</si>
  <si>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</si>
  <si>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</si>
  <si>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</si>
  <si>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</si>
  <si>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</si>
  <si>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</si>
  <si>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</si>
  <si>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</si>
  <si>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</si>
  <si>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</si>
  <si>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</si>
  <si>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</si>
  <si>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</si>
  <si>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</si>
  <si>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</si>
  <si>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</si>
  <si>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</si>
  <si>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</si>
  <si>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</si>
  <si>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</si>
  <si>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</si>
  <si>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</si>
  <si>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</si>
  <si>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</si>
  <si>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</si>
  <si>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</si>
  <si>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</si>
  <si>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</si>
  <si>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</si>
  <si>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</si>
  <si>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</si>
  <si>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</si>
  <si>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</si>
  <si>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</si>
  <si>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</si>
  <si>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</si>
  <si>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</si>
  <si>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</si>
  <si>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</si>
  <si>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</si>
  <si>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</si>
  <si>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</si>
  <si>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</si>
  <si>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</si>
  <si>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</si>
  <si>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</si>
  <si>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</si>
  <si>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</si>
  <si>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</si>
  <si>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</si>
  <si>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</si>
  <si>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</si>
  <si>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</si>
  <si>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</si>
  <si>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</si>
  <si>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</si>
  <si>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</si>
  <si>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</si>
  <si>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</si>
  <si>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</si>
  <si>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</si>
  <si>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</si>
  <si>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</si>
  <si>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</si>
  <si>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</si>
  <si>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</si>
  <si>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</si>
  <si>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</si>
  <si>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</si>
  <si>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</si>
  <si>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</si>
  <si>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</si>
  <si>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</si>
  <si>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</si>
  <si>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</si>
  <si>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</si>
  <si>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</si>
  <si>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</si>
  <si>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</si>
  <si>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</si>
  <si>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</si>
  <si>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</si>
  <si>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</si>
  <si>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</si>
  <si>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</si>
  <si>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</si>
  <si>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</si>
  <si>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</si>
  <si>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</si>
  <si>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</si>
  <si>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</si>
  <si>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</si>
  <si>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</si>
  <si>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</si>
  <si>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</si>
  <si>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</si>
  <si>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</si>
  <si>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</si>
  <si>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</si>
  <si>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</si>
  <si>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</si>
  <si>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</si>
  <si>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</si>
  <si>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</si>
  <si>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</si>
  <si>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</si>
  <si>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</si>
  <si>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</si>
  <si>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</si>
  <si>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</si>
  <si>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</si>
  <si>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</si>
  <si>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</si>
  <si>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</si>
  <si>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</si>
  <si>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</si>
  <si>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</si>
  <si>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</si>
  <si>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</si>
  <si>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</si>
  <si>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</si>
  <si>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</si>
  <si>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</si>
  <si>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</si>
  <si>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</si>
  <si>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</si>
  <si>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</si>
  <si>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</si>
  <si>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</si>
  <si>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</si>
  <si>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</si>
  <si>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</si>
  <si>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</si>
  <si>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</si>
  <si>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</si>
  <si>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</si>
  <si>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</si>
  <si>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</si>
  <si>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</si>
  <si>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</si>
  <si>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</si>
  <si>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</si>
  <si>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</si>
  <si>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</si>
  <si>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</si>
  <si>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</si>
  <si>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</si>
  <si>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</si>
  <si>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</si>
  <si>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</si>
  <si>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</si>
  <si>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</si>
  <si>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</si>
  <si>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</si>
  <si>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</si>
  <si>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</si>
  <si>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</si>
  <si>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</si>
  <si>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</si>
  <si>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</si>
  <si>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</si>
  <si>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</si>
  <si>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</si>
  <si>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</si>
  <si>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</si>
  <si>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</si>
  <si>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</si>
  <si>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</si>
  <si>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</si>
  <si>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</si>
  <si>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</si>
  <si>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</si>
  <si>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</si>
  <si>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</si>
  <si>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</si>
  <si>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</si>
  <si>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</si>
  <si>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</si>
  <si>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</si>
  <si>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</si>
  <si>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</si>
  <si>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</si>
  <si>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</si>
  <si>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</si>
  <si>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</si>
  <si>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</si>
  <si>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</si>
  <si>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</si>
  <si>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</si>
  <si>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</si>
  <si>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</si>
  <si>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</si>
  <si>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</si>
  <si>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</si>
  <si>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</si>
  <si>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</si>
  <si>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</si>
  <si>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</si>
  <si>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</si>
  <si>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</si>
  <si>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</si>
  <si>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</si>
  <si>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</si>
  <si>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</si>
  <si>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</si>
  <si>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</si>
  <si>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</si>
  <si>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</si>
  <si>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</si>
  <si>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</si>
  <si>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</si>
  <si>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</si>
  <si>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</si>
  <si>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</si>
  <si>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</si>
  <si>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</si>
  <si>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</si>
  <si>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</si>
  <si>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</si>
  <si>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</si>
  <si>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</si>
  <si>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</si>
  <si>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</si>
  <si>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</si>
  <si>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</si>
  <si>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</si>
  <si>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</si>
  <si>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</si>
  <si>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</si>
  <si>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</si>
  <si>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</si>
  <si>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</si>
  <si>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</si>
  <si>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</si>
  <si>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</si>
  <si>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</si>
  <si>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</si>
  <si>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</si>
  <si>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</si>
  <si>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</si>
  <si>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</si>
  <si>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</si>
  <si>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</si>
  <si>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</si>
  <si>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</si>
  <si>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</si>
  <si>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</si>
  <si>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</si>
  <si>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</si>
  <si>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</si>
  <si>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</si>
  <si>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</si>
  <si>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</si>
  <si>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</si>
  <si>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</si>
  <si>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</si>
  <si>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</si>
  <si>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</si>
  <si>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</si>
  <si>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</si>
  <si>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</si>
  <si>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</si>
  <si>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</si>
  <si>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</si>
  <si>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</si>
  <si>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</si>
  <si>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</si>
  <si>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</si>
  <si>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</si>
  <si>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</si>
  <si>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</si>
  <si>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</si>
  <si>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</si>
  <si>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</si>
  <si>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</si>
  <si>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</si>
  <si>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</si>
  <si>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</si>
  <si>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</si>
  <si>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</si>
  <si>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</si>
  <si>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</si>
  <si>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</si>
  <si>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</si>
  <si>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</si>
  <si>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</si>
  <si>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</si>
  <si>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</si>
  <si>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</si>
  <si>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</si>
  <si>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</si>
  <si>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</si>
  <si>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</si>
  <si>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</si>
  <si>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</si>
  <si>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</si>
  <si>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</si>
  <si>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</si>
  <si>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</si>
  <si>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</si>
  <si>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</si>
  <si>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</si>
  <si>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</si>
  <si>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</si>
  <si>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</si>
  <si>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</si>
  <si>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</si>
  <si>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</si>
  <si>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</si>
  <si>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</si>
  <si>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</si>
  <si>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</si>
  <si>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</si>
  <si>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</si>
  <si>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</si>
  <si>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</si>
  <si>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</si>
  <si>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</si>
  <si>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</si>
  <si>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</si>
  <si>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</si>
  <si>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</si>
  <si>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</si>
  <si>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</si>
  <si>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</si>
  <si>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</si>
  <si>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</si>
  <si>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</si>
  <si>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</si>
  <si>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</si>
  <si>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</si>
  <si>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</si>
  <si>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</si>
  <si>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</si>
  <si>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</si>
  <si>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</si>
  <si>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</si>
  <si>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</si>
  <si>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</si>
  <si>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</si>
  <si>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</si>
  <si>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</si>
  <si>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</si>
  <si>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</si>
  <si>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</si>
  <si>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</si>
  <si>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</si>
  <si>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</si>
  <si>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</si>
  <si>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</si>
  <si>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</si>
  <si>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</si>
  <si>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</si>
  <si>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</si>
  <si>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</si>
  <si>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</si>
  <si>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</si>
  <si>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</si>
  <si>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</si>
  <si>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</si>
  <si>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</si>
  <si>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</si>
  <si>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</si>
  <si>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</si>
  <si>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</si>
  <si>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</si>
  <si>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</si>
  <si>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</si>
  <si>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</si>
  <si>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</si>
  <si>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</si>
  <si>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</si>
  <si>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</si>
  <si>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</si>
  <si>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</si>
  <si>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</si>
  <si>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</si>
  <si>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</si>
  <si>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</si>
  <si>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</si>
  <si>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</si>
  <si>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</si>
  <si>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</si>
  <si>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</si>
  <si>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</si>
  <si>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</si>
  <si>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</si>
  <si>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</si>
  <si>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</si>
  <si>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</si>
  <si>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</si>
  <si>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</si>
  <si>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</si>
  <si>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</si>
  <si>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</si>
  <si>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</si>
  <si>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</si>
  <si>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</si>
  <si>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</si>
  <si>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</si>
  <si>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</si>
  <si>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</si>
  <si>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</si>
  <si>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</si>
  <si>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</si>
  <si>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</si>
  <si>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</si>
  <si>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</si>
  <si>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</si>
  <si>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</si>
  <si>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</si>
  <si>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</si>
  <si>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</si>
  <si>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</si>
  <si>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</si>
  <si>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</si>
  <si>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</si>
  <si>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</si>
  <si>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</si>
  <si>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</si>
  <si>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</si>
  <si>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</si>
  <si>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</si>
  <si>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</si>
  <si>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</si>
  <si>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</si>
  <si>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</si>
  <si>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</si>
  <si>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</si>
  <si>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</si>
  <si>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</si>
  <si>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</si>
  <si>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</si>
  <si>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</si>
  <si>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</si>
  <si>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</si>
  <si>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</si>
  <si>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</si>
  <si>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</si>
  <si>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</si>
  <si>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</si>
  <si>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</si>
  <si>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</si>
  <si>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</si>
  <si>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</si>
  <si>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</si>
  <si>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</si>
  <si>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</si>
  <si>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</si>
  <si>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</si>
  <si>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</si>
  <si>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</si>
  <si>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</si>
  <si>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</si>
  <si>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</si>
  <si>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</si>
  <si>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</si>
  <si>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</si>
  <si>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</si>
  <si>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</si>
  <si>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</si>
  <si>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</si>
  <si>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</si>
  <si>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</si>
  <si>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</si>
  <si>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</si>
  <si>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</si>
  <si>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</si>
  <si>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</si>
  <si>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</si>
  <si>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</si>
  <si>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</si>
  <si>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</si>
  <si>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</si>
  <si>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</si>
  <si>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</si>
  <si>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</si>
  <si>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</si>
  <si>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</si>
  <si>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</si>
  <si>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</si>
  <si>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</si>
  <si>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</si>
  <si>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</si>
  <si>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</si>
  <si>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</si>
  <si>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</si>
  <si>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</si>
  <si>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</si>
  <si>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</si>
  <si>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</si>
  <si>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</si>
  <si>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</si>
  <si>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</si>
  <si>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</si>
  <si>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</si>
  <si>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</si>
  <si>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</si>
  <si>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</si>
  <si>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</si>
  <si>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</si>
  <si>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</si>
  <si>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</si>
  <si>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</si>
  <si>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</si>
  <si>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</si>
  <si>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</si>
  <si>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</si>
  <si>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</si>
  <si>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</si>
  <si>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</si>
  <si>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</si>
  <si>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</si>
  <si>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</si>
  <si>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</si>
  <si>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</si>
  <si>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</si>
  <si>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</si>
  <si>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</si>
  <si>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</si>
  <si>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</si>
  <si>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</si>
  <si>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</si>
  <si>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</si>
  <si>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</si>
  <si>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</si>
  <si>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</si>
  <si>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</si>
  <si>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</si>
  <si>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</si>
  <si>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</si>
  <si>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</si>
  <si>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</si>
  <si>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</si>
  <si>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</si>
  <si>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</si>
  <si>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</si>
  <si>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</si>
  <si>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</si>
  <si>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</si>
  <si>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</si>
  <si>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</si>
  <si>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</si>
  <si>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</si>
  <si>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</si>
  <si>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</si>
  <si>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</si>
  <si>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</si>
  <si>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</si>
  <si>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</si>
  <si>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</si>
  <si>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</si>
  <si>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</si>
  <si>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</si>
  <si>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</si>
  <si>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</si>
  <si>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</si>
  <si>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</si>
  <si>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</si>
  <si>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</si>
  <si>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</si>
  <si>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</si>
  <si>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</si>
  <si>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</si>
  <si>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</si>
  <si>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</si>
  <si>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</si>
  <si>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</si>
  <si>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</si>
  <si>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</si>
  <si>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</si>
  <si>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</si>
  <si>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</si>
  <si>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</si>
  <si>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</si>
  <si>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</si>
  <si>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</si>
  <si>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</si>
  <si>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</si>
  <si>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</si>
  <si>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</si>
  <si>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</si>
  <si>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</si>
  <si>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</si>
  <si>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</si>
  <si>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</si>
  <si>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</si>
  <si>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</si>
  <si>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</si>
  <si>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</si>
  <si>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</si>
  <si>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</si>
  <si>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</si>
  <si>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</si>
  <si>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</si>
  <si>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</si>
  <si>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</si>
  <si>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</si>
  <si>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</si>
  <si>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</si>
  <si>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</si>
  <si>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</si>
  <si>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</si>
  <si>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</si>
  <si>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</si>
  <si>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</si>
  <si>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</si>
  <si>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</si>
  <si>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</si>
  <si>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</si>
  <si>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</si>
  <si>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</si>
  <si>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</si>
  <si>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</si>
  <si>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</si>
  <si>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</si>
  <si>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</si>
  <si>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</si>
  <si>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</si>
  <si>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</si>
  <si>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</si>
  <si>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</si>
  <si>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</si>
  <si>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</si>
  <si>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</si>
  <si>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</si>
  <si>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</si>
  <si>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</si>
  <si>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</si>
  <si>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</si>
  <si>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</si>
  <si>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</si>
  <si>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</si>
  <si>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</si>
  <si>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</si>
  <si>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</si>
  <si>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</si>
  <si>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</si>
  <si>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</si>
  <si>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</si>
  <si>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</si>
  <si>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</si>
  <si>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</si>
  <si>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</si>
  <si>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</si>
  <si>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</si>
  <si>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</si>
  <si>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</si>
  <si>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</si>
  <si>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</si>
  <si>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</si>
  <si>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</si>
  <si>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</si>
  <si>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</si>
  <si>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</si>
  <si>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</si>
  <si>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</si>
  <si>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</si>
  <si>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</si>
  <si>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</si>
  <si>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</si>
  <si>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</si>
  <si>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</si>
  <si>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</si>
  <si>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</si>
  <si>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</si>
  <si>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</si>
  <si>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</si>
  <si>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</si>
  <si>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</si>
  <si>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</si>
  <si>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</si>
  <si>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</si>
  <si>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</si>
  <si>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</si>
  <si>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</si>
  <si>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</si>
  <si>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</si>
  <si>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</si>
  <si>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</si>
  <si>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</si>
  <si>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</si>
  <si>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</si>
  <si>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</si>
  <si>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</si>
  <si>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</si>
  <si>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</si>
  <si>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</si>
  <si>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</si>
  <si>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</si>
  <si>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</si>
  <si>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</si>
  <si>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</si>
  <si>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</si>
  <si>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</si>
  <si>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</si>
  <si>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</si>
  <si>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</si>
  <si>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</si>
  <si>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</si>
  <si>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</si>
  <si>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</si>
  <si>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</si>
  <si>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</si>
  <si>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</si>
  <si>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</si>
  <si>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</si>
  <si>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</si>
  <si>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</si>
  <si>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</si>
  <si>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</si>
  <si>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</si>
  <si>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</si>
  <si>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</si>
  <si>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</si>
  <si>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</si>
  <si>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</si>
  <si>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</si>
  <si>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</si>
  <si>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</si>
  <si>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</si>
  <si>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</si>
  <si>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</si>
  <si>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</si>
  <si>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</si>
  <si>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</si>
  <si>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</si>
  <si>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</si>
  <si>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</si>
  <si>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</si>
  <si>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</si>
  <si>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</si>
  <si>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</si>
  <si>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</si>
  <si>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</si>
  <si>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</si>
  <si>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</si>
  <si>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</si>
  <si>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</si>
  <si>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</si>
  <si>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</si>
  <si>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</si>
  <si>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</si>
  <si>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</si>
  <si>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</si>
  <si>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</si>
  <si>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</si>
  <si>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</si>
  <si>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</si>
  <si>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</si>
  <si>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</si>
  <si>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</si>
  <si>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</si>
  <si>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</si>
  <si>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</si>
  <si>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</si>
  <si>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</si>
  <si>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</si>
  <si>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</si>
  <si>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</si>
  <si>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</si>
  <si>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</si>
  <si>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</si>
  <si>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</si>
  <si>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</si>
  <si>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</si>
  <si>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</si>
  <si>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</si>
  <si>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</si>
  <si>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</si>
  <si>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</si>
  <si>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</si>
  <si>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</si>
  <si>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</si>
  <si>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</si>
  <si>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</si>
  <si>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</si>
  <si>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</si>
  <si>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</si>
  <si>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</si>
  <si>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</si>
  <si>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</si>
  <si>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</si>
  <si>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</si>
  <si>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</si>
  <si>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</si>
  <si>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</si>
  <si>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</si>
  <si>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</si>
  <si>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</si>
  <si>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</si>
  <si>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</si>
  <si>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</si>
  <si>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</si>
  <si>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</si>
  <si>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</si>
  <si>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</si>
  <si>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</si>
  <si>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</si>
  <si>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</si>
  <si>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</si>
  <si>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</si>
  <si>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</si>
  <si>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</si>
  <si>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</si>
  <si>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</si>
  <si>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</si>
  <si>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</si>
  <si>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</si>
  <si>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</si>
  <si>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</si>
  <si>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</si>
  <si>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</si>
  <si>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</si>
  <si>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</si>
  <si>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</si>
  <si>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</si>
  <si>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</si>
  <si>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</si>
  <si>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</si>
  <si>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</si>
  <si>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</si>
  <si>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</si>
  <si>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</si>
  <si>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</si>
  <si>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</si>
  <si>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</si>
  <si>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</si>
  <si>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</si>
  <si>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</si>
  <si>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</si>
  <si>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</si>
  <si>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</si>
  <si>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</si>
  <si>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</si>
  <si>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</si>
  <si>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</si>
  <si>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</si>
  <si>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</si>
  <si>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</si>
  <si>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</si>
  <si>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</si>
  <si>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</si>
  <si>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</si>
  <si>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</si>
  <si>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</si>
  <si>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</si>
  <si>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</si>
  <si>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</si>
  <si>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</si>
  <si>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</si>
  <si>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</si>
  <si>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</si>
  <si>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</si>
  <si>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</si>
  <si>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</si>
  <si>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</si>
  <si>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</si>
  <si>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</si>
  <si>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</si>
  <si>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</si>
  <si>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</si>
  <si>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</si>
  <si>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</si>
  <si>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</si>
  <si>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</si>
  <si>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</si>
  <si>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</si>
  <si>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</si>
  <si>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</si>
  <si>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</si>
  <si>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</si>
  <si>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</si>
  <si>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</si>
  <si>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</si>
  <si>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</si>
  <si>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</si>
  <si>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</si>
  <si>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</si>
  <si>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</si>
  <si>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</si>
  <si>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</si>
  <si>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</si>
  <si>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</si>
  <si>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</si>
  <si>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</si>
  <si>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</si>
  <si>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</si>
  <si>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</si>
  <si>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</si>
  <si>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</si>
  <si>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</si>
  <si>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</si>
  <si>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</si>
  <si>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</si>
  <si>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</si>
  <si>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</si>
  <si>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</si>
  <si>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</si>
  <si>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</si>
  <si>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</si>
  <si>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</si>
  <si>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</si>
  <si>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</si>
  <si>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</si>
  <si>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</si>
  <si>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</si>
  <si>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</si>
  <si>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</si>
  <si>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</si>
  <si>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</si>
  <si>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</si>
  <si>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</si>
  <si>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</si>
  <si>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</si>
  <si>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</si>
  <si>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</si>
  <si>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</si>
  <si>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</si>
  <si>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</si>
  <si>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</si>
  <si>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</si>
  <si>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</si>
  <si>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</si>
  <si>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</si>
  <si>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</si>
  <si>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</si>
  <si>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</si>
  <si>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</si>
  <si>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</si>
  <si>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</si>
  <si>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</si>
  <si>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</si>
  <si>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</si>
  <si>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</si>
  <si>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</si>
  <si>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</si>
  <si>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</si>
  <si>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</si>
  <si>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</si>
  <si>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</si>
  <si>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</si>
  <si>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</si>
  <si>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</si>
  <si>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</si>
  <si>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</si>
  <si>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</si>
  <si>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</si>
  <si>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</si>
  <si>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</si>
  <si>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</si>
  <si>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</si>
  <si>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</si>
  <si>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</si>
  <si>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</si>
  <si>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</si>
  <si>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</si>
  <si>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</si>
  <si>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</si>
  <si>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</si>
  <si>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</si>
  <si>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</si>
  <si>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</si>
  <si>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</si>
  <si>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</si>
  <si>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</si>
  <si>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</si>
  <si>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</si>
  <si>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</si>
  <si>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</si>
  <si>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</si>
  <si>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</si>
  <si>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</si>
  <si>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</si>
  <si>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</si>
  <si>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</si>
  <si>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</si>
  <si>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</si>
  <si>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</si>
  <si>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</si>
  <si>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</si>
  <si>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</si>
  <si>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</si>
  <si>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</si>
  <si>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</si>
  <si>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</si>
  <si>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</si>
  <si>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</si>
  <si>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</si>
  <si>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</si>
  <si>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</si>
  <si>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</si>
  <si>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</si>
  <si>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</si>
  <si>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</si>
  <si>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</si>
  <si>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</si>
  <si>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</si>
  <si>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</si>
  <si>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</si>
  <si>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</si>
  <si>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</si>
  <si>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</si>
  <si>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</si>
  <si>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</si>
  <si>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</si>
  <si>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</si>
  <si>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</si>
  <si>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</si>
  <si>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</si>
  <si>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</si>
  <si>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</si>
  <si>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</si>
  <si>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</si>
  <si>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</si>
  <si>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</si>
  <si>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</si>
  <si>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</si>
  <si>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</si>
  <si>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</si>
  <si>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</si>
  <si>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</si>
  <si>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</si>
  <si>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</si>
  <si>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</si>
  <si>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</si>
  <si>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</si>
  <si>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</si>
  <si>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</si>
  <si>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</si>
  <si>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</si>
  <si>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</si>
  <si>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</si>
  <si>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</si>
  <si>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</si>
  <si>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</si>
  <si>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</si>
  <si>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</si>
  <si>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</si>
  <si>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</si>
  <si>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</si>
  <si>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</si>
  <si>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</si>
  <si>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</si>
  <si>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</si>
  <si>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</si>
  <si>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</si>
  <si>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</si>
  <si>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</si>
  <si>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</si>
  <si>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</si>
  <si>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</si>
  <si>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</si>
  <si>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</si>
  <si>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</si>
  <si>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</si>
  <si>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</si>
  <si>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</si>
  <si>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</si>
  <si>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</si>
  <si>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</si>
  <si>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</si>
  <si>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</si>
  <si>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</si>
  <si>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</si>
  <si>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</si>
  <si>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</si>
  <si>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</si>
  <si>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</si>
  <si>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</si>
  <si>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</si>
  <si>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</si>
  <si>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</si>
  <si>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</si>
  <si>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</si>
  <si>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</si>
  <si>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</si>
  <si>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</si>
  <si>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</si>
  <si>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</si>
  <si>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</si>
  <si>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</si>
  <si>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</si>
  <si>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</si>
  <si>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</si>
  <si>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</si>
  <si>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</si>
  <si>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</si>
  <si>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</si>
  <si>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</si>
  <si>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</si>
  <si>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</si>
  <si>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</si>
  <si>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</si>
  <si>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</si>
  <si>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</si>
  <si>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</si>
  <si>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</si>
  <si>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</si>
  <si>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</si>
  <si>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</si>
  <si>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</si>
  <si>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</si>
  <si>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</si>
  <si>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</si>
  <si>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</si>
  <si>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</si>
  <si>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</si>
  <si>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</si>
  <si>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</si>
  <si>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</si>
  <si>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</si>
  <si>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</si>
  <si>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</si>
  <si>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</si>
  <si>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</si>
  <si>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</si>
  <si>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</si>
  <si>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</si>
  <si>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</si>
  <si>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</si>
  <si>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</si>
  <si>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</si>
  <si>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</si>
  <si>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</si>
  <si>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</si>
  <si>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</si>
  <si>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</si>
  <si>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</si>
  <si>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</si>
  <si>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</si>
  <si>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</si>
  <si>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</si>
  <si>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</si>
  <si>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</si>
  <si>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</si>
  <si>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</si>
  <si>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</si>
  <si>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</si>
  <si>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</si>
  <si>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</si>
  <si>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</si>
  <si>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</si>
  <si>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</si>
  <si>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</si>
  <si>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</si>
  <si>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</si>
  <si>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</si>
  <si>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</si>
  <si>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</si>
  <si>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</si>
  <si>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</si>
  <si>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</si>
  <si>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</si>
  <si>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</si>
  <si>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</si>
  <si>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</si>
  <si>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</si>
  <si>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</si>
  <si>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</si>
  <si>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</si>
  <si>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</si>
  <si>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</si>
  <si>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</si>
  <si>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</si>
  <si>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</si>
  <si>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</si>
  <si>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</si>
  <si>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</si>
  <si>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</si>
  <si>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</si>
  <si>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</si>
  <si>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</si>
  <si>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</si>
  <si>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</si>
  <si>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</si>
  <si>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</si>
  <si>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</si>
  <si>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</si>
  <si>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</si>
  <si>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</si>
  <si>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</si>
  <si>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</si>
  <si>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</si>
  <si>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</si>
  <si>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</si>
  <si>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</si>
  <si>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</si>
  <si>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</si>
  <si>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</si>
  <si>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</si>
  <si>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</si>
  <si>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</si>
  <si>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</si>
  <si>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</si>
  <si>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</si>
  <si>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</si>
  <si>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</si>
  <si>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</si>
  <si>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</si>
  <si>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</si>
  <si>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</si>
  <si>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</si>
  <si>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</si>
  <si>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</si>
  <si>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</si>
  <si>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</si>
  <si>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</si>
  <si>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</si>
  <si>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</si>
  <si>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</si>
  <si>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</si>
  <si>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</si>
  <si>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</si>
  <si>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</si>
  <si>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</si>
  <si>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</si>
  <si>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</si>
  <si>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</si>
  <si>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</si>
  <si>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</si>
  <si>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</si>
  <si>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</si>
  <si>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</si>
  <si>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</si>
  <si>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</si>
  <si>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</si>
  <si>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</si>
  <si>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</si>
  <si>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</si>
  <si>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</si>
  <si>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</si>
  <si>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</si>
  <si>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</si>
  <si>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</si>
  <si>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</si>
  <si>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</si>
  <si>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</si>
  <si>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</si>
  <si>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</si>
  <si>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</si>
  <si>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</si>
  <si>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</si>
  <si>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</si>
  <si>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</si>
  <si>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</si>
  <si>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</si>
  <si>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</si>
  <si>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</si>
  <si>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</si>
  <si>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</si>
  <si>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</si>
  <si>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</si>
  <si>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</si>
  <si>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</si>
  <si>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</si>
  <si>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</si>
  <si>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</si>
  <si>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</si>
  <si>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</si>
  <si>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</si>
  <si>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</si>
  <si>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</si>
  <si>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</si>
  <si>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</si>
  <si>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</si>
  <si>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</si>
  <si>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</si>
  <si>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</si>
  <si>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</si>
  <si>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</si>
  <si>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</si>
  <si>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</si>
  <si>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</si>
  <si>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</si>
  <si>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</si>
  <si>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</si>
  <si>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</si>
  <si>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</si>
  <si>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</si>
  <si>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</si>
  <si>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</si>
  <si>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</si>
  <si>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</si>
  <si>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</si>
  <si>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</si>
  <si>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</si>
  <si>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</si>
  <si>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</si>
  <si>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</si>
  <si>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</si>
  <si>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</si>
  <si>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</si>
  <si>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</si>
  <si>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</si>
  <si>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</si>
  <si>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</si>
  <si>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</si>
  <si>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</si>
  <si>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</si>
  <si>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</si>
  <si>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</si>
  <si>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</si>
  <si>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</si>
  <si>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</si>
  <si>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</si>
  <si>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</si>
  <si>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</si>
  <si>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</si>
  <si>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</si>
  <si>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</si>
  <si>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</si>
  <si>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</si>
  <si>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</si>
  <si>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</si>
  <si>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</si>
  <si>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</si>
  <si>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</si>
  <si>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</si>
  <si>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</si>
  <si>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</si>
  <si>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</si>
  <si>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</si>
  <si>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</si>
  <si>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</si>
  <si>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</si>
  <si>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</si>
  <si>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</si>
  <si>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</si>
  <si>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</si>
  <si>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</si>
  <si>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</si>
  <si>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</si>
  <si>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</si>
  <si>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</si>
  <si>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</si>
  <si>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</si>
  <si>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</si>
  <si>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</si>
  <si>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</si>
  <si>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</si>
  <si>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</si>
  <si>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</si>
  <si>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</si>
  <si>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</si>
  <si>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</si>
  <si>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</si>
  <si>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</si>
  <si>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</si>
  <si>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</si>
  <si>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</si>
  <si>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</si>
  <si>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</si>
  <si>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</si>
  <si>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</si>
  <si>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</si>
  <si>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</si>
  <si>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</si>
  <si>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</si>
  <si>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</si>
  <si>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</si>
  <si>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</si>
  <si>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</si>
  <si>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</si>
  <si>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</si>
  <si>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</si>
  <si>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</si>
  <si>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</si>
  <si>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</si>
  <si>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</si>
  <si>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</si>
  <si>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</si>
  <si>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</si>
  <si>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</si>
  <si>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</si>
  <si>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</si>
  <si>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</si>
  <si>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</si>
  <si>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</si>
  <si>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</si>
  <si>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</si>
  <si>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</si>
  <si>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</si>
  <si>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</si>
  <si>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</si>
  <si>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</si>
  <si>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</si>
  <si>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</si>
  <si>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</si>
  <si>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</si>
  <si>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</si>
  <si>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</si>
  <si>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</si>
  <si>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</si>
  <si>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</si>
  <si>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</si>
  <si>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</si>
  <si>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</si>
  <si>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</si>
  <si>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</si>
  <si>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</si>
  <si>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</si>
  <si>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</si>
  <si>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</si>
  <si>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</si>
  <si>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</si>
  <si>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</si>
  <si>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</si>
  <si>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</si>
  <si>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</si>
  <si>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</si>
  <si>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</si>
  <si>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</si>
  <si>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</si>
  <si>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</si>
  <si>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</si>
  <si>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</si>
  <si>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</si>
  <si>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</si>
  <si>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</si>
  <si>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</si>
  <si>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</si>
  <si>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</si>
  <si>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</si>
  <si>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</si>
  <si>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</si>
  <si>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</si>
  <si>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</si>
  <si>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</si>
  <si>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</si>
  <si>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</si>
  <si>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</si>
  <si>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</si>
  <si>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</si>
  <si>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</si>
  <si>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</si>
  <si>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</si>
  <si>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</si>
  <si>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</si>
  <si>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</si>
  <si>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</si>
  <si>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</si>
  <si>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</si>
  <si>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</si>
  <si>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</si>
  <si>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</si>
  <si>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</si>
  <si>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</si>
  <si>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</si>
  <si>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</si>
  <si>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</si>
  <si>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</si>
  <si>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</si>
  <si>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</si>
  <si>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</si>
  <si>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</si>
  <si>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</si>
  <si>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</si>
  <si>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</si>
  <si>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</si>
  <si>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</si>
  <si>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</si>
  <si>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</si>
  <si>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</si>
  <si>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</si>
  <si>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</si>
  <si>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</si>
  <si>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</si>
  <si>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</si>
  <si>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</si>
  <si>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</si>
  <si>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</si>
  <si>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</si>
  <si>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</si>
  <si>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</si>
  <si>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</si>
  <si>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</si>
  <si>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</si>
  <si>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</si>
  <si>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</si>
  <si>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</si>
  <si>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</si>
  <si>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</si>
  <si>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</si>
  <si>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</si>
  <si>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</si>
  <si>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</si>
  <si>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</si>
  <si>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</si>
  <si>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</si>
  <si>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</si>
  <si>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</si>
  <si>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</si>
  <si>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</si>
  <si>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</si>
  <si>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</si>
  <si>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</si>
  <si>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</si>
  <si>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</si>
  <si>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</si>
  <si>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</si>
  <si>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</si>
  <si>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</si>
  <si>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</si>
  <si>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</si>
  <si>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</si>
  <si>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</si>
  <si>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</si>
  <si>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</si>
  <si>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</si>
  <si>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</si>
  <si>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</si>
  <si>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</si>
  <si>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</si>
  <si>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</si>
  <si>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</si>
  <si>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</si>
  <si>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</si>
  <si>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</si>
  <si>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</si>
  <si>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</si>
  <si>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</si>
  <si>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</si>
  <si>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</si>
  <si>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</si>
  <si>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</si>
  <si>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</si>
  <si>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</si>
  <si>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</si>
  <si>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</si>
  <si>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</si>
  <si>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</si>
  <si>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</si>
  <si>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</si>
  <si>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</si>
  <si>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</si>
  <si>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</si>
  <si>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</si>
  <si>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</si>
  <si>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</si>
  <si>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</si>
  <si>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</si>
  <si>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</si>
  <si>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</si>
  <si>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</si>
  <si>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</si>
  <si>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</si>
  <si>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</si>
  <si>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</si>
  <si>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</si>
  <si>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</si>
  <si>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</si>
  <si>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</si>
  <si>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</si>
  <si>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</si>
  <si>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</si>
  <si>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</si>
  <si>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</si>
  <si>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</si>
  <si>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</si>
  <si>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</si>
  <si>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</si>
  <si>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</si>
  <si>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</si>
  <si>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</si>
  <si>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</si>
  <si>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</si>
  <si>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</si>
  <si>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</si>
  <si>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</si>
  <si>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</si>
  <si>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</si>
  <si>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</si>
  <si>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</si>
  <si>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</si>
  <si>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</si>
  <si>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</si>
  <si>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</si>
  <si>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</si>
  <si>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</si>
  <si>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</si>
  <si>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</si>
  <si>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</si>
  <si>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</si>
  <si>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</si>
  <si>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</si>
  <si>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</si>
  <si>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</si>
  <si>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</si>
  <si>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</si>
  <si>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</si>
  <si>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</si>
  <si>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</si>
  <si>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</si>
  <si>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</si>
  <si>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</si>
  <si>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</si>
  <si>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</si>
  <si>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</si>
  <si>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</si>
  <si>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</si>
  <si>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</si>
  <si>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</si>
  <si>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</si>
  <si>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</si>
  <si>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</si>
  <si>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</si>
  <si>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</si>
  <si>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</si>
  <si>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</si>
  <si>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</si>
  <si>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</si>
  <si>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</si>
  <si>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</si>
  <si>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</si>
  <si>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</si>
  <si>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</si>
  <si>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</si>
  <si>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</si>
  <si>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</si>
  <si>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</si>
  <si>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</si>
  <si>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</si>
  <si>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</si>
  <si>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</si>
  <si>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</si>
  <si>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</si>
  <si>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</si>
  <si>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</si>
  <si>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</si>
  <si>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</si>
  <si>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</si>
  <si>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</si>
  <si>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</si>
  <si>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</si>
  <si>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</si>
  <si>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</si>
  <si>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</si>
  <si>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</si>
  <si>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</si>
  <si>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</si>
  <si>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</si>
  <si>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</si>
  <si>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</si>
  <si>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</si>
  <si>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</si>
  <si>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</si>
  <si>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</si>
  <si>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</si>
  <si>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</si>
  <si>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</si>
  <si>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</si>
  <si>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</si>
  <si>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</si>
  <si>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</si>
  <si>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</si>
  <si>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</si>
  <si>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</si>
  <si>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</si>
  <si>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</si>
  <si>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</si>
  <si>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</si>
  <si>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</si>
  <si>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</si>
  <si>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</si>
  <si>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</si>
  <si>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</si>
  <si>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</si>
  <si>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</si>
  <si>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</si>
  <si>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</si>
  <si>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</si>
  <si>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</si>
  <si>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</si>
  <si>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</si>
  <si>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</si>
  <si>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</si>
  <si>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</si>
  <si>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</si>
  <si>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</si>
  <si>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</si>
  <si>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</si>
  <si>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</si>
  <si>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</si>
  <si>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</si>
  <si>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</si>
  <si>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</si>
  <si>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</si>
  <si>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</si>
  <si>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</si>
  <si>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</si>
  <si>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</si>
  <si>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</si>
  <si>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</si>
  <si>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</si>
  <si>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</si>
  <si>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</si>
  <si>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</si>
  <si>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</si>
  <si>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</si>
  <si>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</si>
  <si>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</si>
  <si>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</si>
  <si>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</si>
  <si>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</si>
  <si>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</si>
  <si>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</si>
  <si>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</si>
  <si>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</si>
  <si>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</si>
  <si>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</si>
  <si>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</si>
  <si>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</si>
  <si>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</si>
  <si>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</si>
  <si>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</si>
  <si>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</si>
  <si>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</si>
  <si>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</si>
  <si>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</si>
  <si>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</si>
  <si>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</si>
  <si>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</si>
  <si>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</si>
  <si>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</si>
  <si>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</si>
  <si>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</si>
  <si>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</si>
  <si>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</si>
  <si>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</si>
  <si>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</si>
  <si>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</si>
  <si>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</si>
  <si>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</si>
  <si>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</si>
  <si>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</si>
  <si>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</si>
  <si>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</si>
  <si>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</si>
  <si>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</si>
  <si>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</si>
  <si>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</si>
  <si>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</si>
  <si>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</si>
  <si>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</si>
  <si>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</si>
  <si>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</si>
  <si>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</si>
  <si>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</si>
  <si>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</si>
  <si>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</si>
  <si>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</si>
  <si>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</si>
  <si>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</si>
  <si>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</si>
  <si>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</si>
  <si>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</si>
  <si>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</si>
  <si>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</si>
  <si>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</si>
  <si>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</si>
  <si>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</si>
  <si>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</si>
  <si>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</si>
  <si>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</si>
  <si>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</si>
  <si>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</si>
  <si>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</si>
  <si>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</si>
  <si>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</si>
  <si>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</si>
  <si>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</si>
  <si>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</si>
  <si>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</si>
  <si>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</si>
  <si>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</si>
  <si>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</si>
  <si>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</si>
  <si>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</si>
  <si>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</si>
  <si>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</si>
  <si>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</si>
  <si>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</si>
  <si>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</si>
  <si>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</si>
  <si>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</si>
  <si>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</si>
  <si>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</si>
  <si>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</si>
  <si>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</si>
  <si>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</si>
  <si>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</si>
  <si>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</si>
  <si>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</si>
  <si>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</si>
  <si>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</si>
  <si>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</si>
  <si>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</si>
  <si>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</si>
  <si>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</si>
  <si>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</si>
  <si>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</si>
  <si>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</si>
  <si>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</si>
  <si>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</si>
  <si>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</si>
  <si>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</si>
  <si>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</si>
  <si>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</si>
  <si>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</si>
  <si>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</si>
  <si>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</si>
  <si>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</si>
  <si>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</si>
  <si>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</si>
  <si>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</si>
  <si>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</si>
  <si>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</si>
  <si>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</si>
  <si>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</si>
  <si>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</si>
  <si>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</si>
  <si>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</si>
  <si>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</si>
  <si>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</si>
  <si>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</si>
  <si>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</si>
  <si>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</si>
  <si>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</si>
  <si>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</si>
  <si>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</si>
  <si>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</si>
  <si>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</si>
  <si>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</si>
  <si>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</si>
  <si>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</si>
  <si>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</si>
  <si>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</si>
  <si>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</si>
  <si>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</si>
  <si>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</si>
  <si>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</si>
  <si>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</si>
  <si>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</si>
  <si>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</si>
  <si>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</si>
  <si>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</si>
  <si>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</si>
  <si>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</si>
  <si>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</si>
  <si>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</si>
  <si>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</si>
  <si>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</si>
  <si>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</si>
  <si>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</si>
  <si>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</si>
  <si>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</si>
  <si>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</si>
  <si>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</si>
  <si>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</si>
  <si>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</si>
  <si>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</si>
  <si>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</si>
  <si>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</si>
  <si>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</si>
  <si>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</si>
  <si>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</si>
  <si>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</si>
  <si>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</si>
  <si>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</si>
  <si>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</si>
  <si>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</si>
  <si>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</si>
  <si>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</si>
  <si>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</si>
  <si>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</si>
  <si>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</si>
  <si>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</si>
  <si>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</si>
  <si>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</si>
  <si>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</si>
  <si>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</si>
  <si>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</si>
  <si>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</si>
  <si>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</si>
  <si>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</si>
  <si>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</si>
  <si>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</si>
  <si>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</si>
  <si>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</si>
  <si>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</si>
  <si>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</si>
  <si>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</si>
  <si>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</si>
  <si>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</si>
  <si>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</si>
  <si>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</si>
  <si>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</si>
  <si>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</si>
  <si>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</si>
  <si>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</si>
  <si>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</si>
  <si>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</si>
  <si>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</si>
  <si>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</si>
  <si>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</si>
  <si>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</si>
  <si>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</si>
  <si>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</si>
  <si>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</si>
  <si>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</si>
  <si>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</si>
  <si>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</si>
  <si>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</si>
  <si>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</si>
  <si>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</si>
  <si>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</si>
  <si>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</si>
  <si>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</si>
  <si>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</si>
  <si>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</si>
  <si>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</si>
  <si>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</si>
  <si>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</si>
  <si>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</si>
  <si>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</si>
  <si>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</si>
  <si>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</si>
  <si>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</si>
  <si>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</si>
  <si>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</si>
  <si>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</si>
  <si>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</si>
  <si>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</si>
  <si>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</si>
  <si>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</si>
  <si>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</si>
  <si>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</si>
  <si>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</si>
  <si>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</si>
  <si>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</si>
  <si>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</si>
  <si>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</si>
  <si>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</si>
  <si>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</si>
  <si>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</si>
  <si>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</si>
  <si>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</si>
  <si>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</si>
  <si>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</si>
  <si>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</si>
  <si>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</si>
  <si>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</si>
  <si>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</si>
  <si>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</si>
  <si>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</si>
  <si>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</si>
  <si>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</si>
  <si>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</si>
  <si>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</si>
  <si>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</si>
  <si>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</si>
  <si>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</si>
  <si>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</si>
  <si>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</si>
  <si>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</si>
  <si>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</si>
  <si>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</si>
  <si>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</si>
  <si>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</si>
  <si>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</si>
  <si>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</si>
  <si>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</si>
  <si>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</si>
  <si>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</si>
  <si>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</si>
  <si>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</si>
  <si>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</si>
  <si>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</si>
  <si>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</si>
  <si>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</si>
  <si>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</si>
  <si>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</si>
  <si>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</si>
  <si>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</si>
  <si>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</si>
  <si>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</si>
  <si>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</si>
  <si>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</si>
  <si>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</si>
  <si>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</si>
  <si>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</si>
  <si>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</si>
  <si>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</si>
  <si>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</si>
  <si>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</si>
  <si>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</si>
  <si>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</si>
  <si>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</si>
  <si>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</si>
  <si>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</si>
  <si>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</si>
  <si>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</si>
  <si>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</si>
  <si>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</si>
  <si>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</si>
  <si>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</si>
  <si>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</si>
  <si>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</si>
  <si>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</si>
  <si>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</si>
  <si>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</si>
  <si>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</si>
  <si>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</si>
  <si>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</si>
  <si>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</si>
  <si>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</si>
  <si>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</si>
  <si>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</si>
  <si>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</si>
  <si>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</si>
  <si>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</si>
  <si>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</si>
  <si>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</si>
  <si>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</si>
  <si>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</si>
  <si>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</si>
  <si>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</si>
  <si>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</si>
  <si>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</si>
  <si>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</si>
  <si>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</si>
  <si>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</si>
  <si>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</si>
  <si>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</si>
  <si>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</si>
  <si>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</si>
  <si>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</si>
  <si>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</si>
  <si>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</si>
  <si>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</si>
  <si>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</si>
  <si>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</si>
  <si>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</si>
  <si>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</si>
  <si>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</si>
  <si>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</si>
  <si>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</si>
  <si>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</si>
  <si>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</si>
  <si>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</si>
  <si>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</si>
  <si>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</si>
  <si>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</si>
  <si>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</si>
  <si>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</si>
  <si>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</si>
  <si>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</si>
  <si>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</si>
  <si>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</si>
  <si>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</si>
  <si>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</si>
  <si>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</si>
  <si>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</si>
  <si>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</si>
  <si>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</si>
  <si>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</si>
  <si>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</si>
  <si>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</si>
  <si>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</si>
  <si>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</si>
  <si>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</si>
  <si>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</si>
  <si>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</si>
  <si>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</si>
  <si>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</si>
  <si>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</si>
  <si>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</si>
  <si>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</si>
  <si>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</si>
  <si>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</si>
  <si>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</si>
  <si>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</si>
  <si>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</si>
  <si>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</si>
  <si>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</si>
  <si>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</si>
  <si>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</si>
  <si>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</si>
  <si>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</si>
  <si>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</si>
  <si>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</si>
  <si>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</si>
  <si>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</si>
  <si>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</si>
  <si>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</si>
  <si>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</si>
  <si>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</si>
  <si>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</si>
  <si>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</si>
  <si>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</si>
  <si>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</si>
  <si>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</si>
  <si>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</si>
  <si>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</si>
  <si>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</si>
  <si>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</si>
  <si>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</si>
  <si>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</si>
  <si>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</si>
  <si>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</si>
  <si>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</si>
  <si>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</si>
  <si>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</si>
  <si>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</si>
  <si>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</si>
  <si>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</si>
  <si>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</si>
  <si>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</si>
  <si>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</si>
  <si>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</si>
  <si>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</si>
  <si>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</si>
  <si>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</si>
  <si>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</si>
  <si>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</si>
  <si>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</si>
  <si>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</si>
  <si>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</si>
  <si>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</si>
  <si>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</si>
  <si>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</si>
  <si>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</si>
  <si>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</si>
  <si>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</si>
  <si>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</si>
  <si>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</si>
  <si>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</si>
  <si>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</si>
  <si>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</si>
  <si>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</si>
  <si>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</si>
  <si>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</si>
  <si>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</si>
  <si>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</si>
  <si>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</si>
  <si>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</si>
  <si>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</si>
  <si>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</si>
  <si>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</si>
  <si>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</si>
  <si>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</si>
  <si>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</si>
  <si>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</si>
  <si>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</si>
  <si>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</si>
  <si>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</si>
  <si>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</si>
  <si>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</si>
  <si>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</si>
  <si>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</si>
  <si>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</si>
  <si>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</si>
  <si>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</si>
  <si>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</si>
  <si>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</si>
  <si>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</si>
  <si>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</si>
  <si>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</si>
  <si>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</si>
  <si>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</si>
  <si>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</si>
  <si>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</si>
  <si>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</si>
  <si>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</si>
  <si>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</si>
  <si>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</si>
  <si>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</si>
  <si>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</si>
  <si>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</si>
  <si>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</si>
  <si>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</si>
  <si>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</si>
  <si>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</si>
  <si>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</si>
  <si>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</si>
  <si>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</si>
  <si>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</si>
  <si>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</si>
  <si>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</si>
  <si>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</si>
  <si>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</si>
  <si>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</si>
  <si>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</si>
  <si>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</si>
  <si>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</si>
  <si>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</si>
  <si>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</si>
  <si>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</si>
  <si>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</si>
  <si>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</si>
  <si>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</si>
  <si>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</si>
  <si>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</si>
  <si>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</si>
  <si>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</si>
  <si>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</si>
  <si>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</si>
  <si>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</si>
  <si>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</si>
  <si>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</si>
  <si>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</si>
  <si>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</si>
  <si>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</si>
  <si>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</si>
  <si>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</si>
  <si>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</si>
  <si>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</si>
  <si>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</si>
  <si>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</si>
  <si>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</si>
  <si>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</si>
  <si>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</si>
  <si>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</si>
  <si>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</si>
  <si>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</si>
  <si>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</si>
  <si>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</si>
  <si>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</si>
  <si>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</si>
  <si>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</si>
  <si>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</si>
  <si>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</si>
  <si>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</si>
  <si>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</si>
  <si>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</si>
  <si>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</si>
  <si>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</si>
  <si>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</si>
  <si>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</si>
  <si>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</si>
  <si>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</si>
  <si>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</si>
  <si>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</si>
  <si>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</si>
  <si>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</si>
  <si>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</si>
  <si>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</si>
  <si>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</si>
  <si>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</si>
  <si>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</si>
  <si>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</si>
  <si>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</si>
  <si>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</si>
  <si>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</si>
  <si>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</si>
  <si>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</si>
  <si>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</si>
  <si>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</si>
  <si>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</si>
  <si>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</si>
  <si>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</si>
  <si>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</si>
  <si>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</si>
  <si>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</si>
  <si>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</si>
  <si>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</si>
  <si>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</si>
  <si>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</si>
  <si>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</si>
  <si>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</si>
  <si>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</si>
  <si>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</si>
  <si>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</si>
  <si>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</si>
  <si>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</si>
  <si>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</si>
  <si>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</si>
  <si>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</si>
  <si>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</si>
  <si>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</si>
  <si>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</si>
  <si>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</si>
  <si>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</si>
  <si>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</si>
  <si>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</si>
  <si>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</si>
  <si>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</si>
  <si>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</si>
  <si>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</si>
  <si>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</si>
  <si>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</si>
  <si>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</si>
  <si>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</si>
  <si>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</si>
  <si>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</si>
  <si>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</si>
  <si>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</si>
  <si>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</si>
  <si>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</si>
  <si>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</si>
  <si>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</si>
  <si>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</si>
  <si>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</si>
  <si>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</si>
  <si>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</si>
  <si>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</si>
  <si>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</si>
  <si>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</si>
  <si>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</si>
  <si>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</si>
  <si>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</si>
  <si>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</si>
  <si>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</si>
  <si>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</si>
  <si>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</si>
  <si>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</si>
  <si>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</si>
  <si>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</si>
  <si>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</si>
  <si>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</si>
  <si>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</si>
  <si>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</si>
  <si>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</si>
  <si>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</si>
  <si>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</si>
  <si>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</si>
  <si>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</si>
  <si>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</si>
  <si>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</si>
  <si>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</si>
  <si>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</si>
  <si>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</si>
  <si>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</si>
  <si>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</si>
  <si>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</si>
  <si>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</si>
  <si>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</si>
  <si>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</si>
  <si>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</si>
  <si>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</si>
  <si>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</si>
  <si>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</si>
  <si>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</si>
  <si>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</si>
  <si>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</si>
  <si>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</si>
  <si>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</si>
  <si>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</si>
  <si>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</si>
  <si>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</si>
  <si>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</si>
  <si>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</si>
  <si>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</si>
  <si>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</si>
  <si>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</si>
  <si>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</si>
  <si>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</si>
  <si>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</si>
  <si>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</si>
  <si>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</si>
  <si>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</si>
  <si>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</si>
  <si>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</si>
  <si>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</si>
  <si>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</si>
  <si>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</si>
  <si>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</si>
  <si>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</si>
  <si>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</si>
  <si>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</si>
  <si>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</si>
  <si>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</si>
  <si>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</si>
  <si>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</si>
  <si>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</si>
  <si>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</si>
  <si>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</si>
  <si>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</si>
  <si>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</si>
  <si>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</si>
  <si>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</si>
  <si>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</si>
  <si>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</si>
  <si>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</si>
  <si>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</si>
  <si>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</si>
  <si>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</si>
  <si>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</si>
  <si>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</si>
  <si>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</si>
  <si>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</si>
  <si>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</si>
  <si>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</si>
  <si>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</si>
  <si>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</si>
  <si>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</si>
  <si>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</si>
  <si>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</si>
  <si>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</si>
  <si>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</si>
  <si>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</si>
  <si>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</si>
  <si>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</si>
  <si>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</si>
  <si>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</si>
  <si>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</si>
  <si>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</si>
  <si>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</si>
  <si>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</si>
  <si>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</si>
  <si>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</si>
  <si>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</si>
  <si>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</si>
  <si>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</si>
  <si>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</si>
  <si>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</si>
  <si>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</si>
  <si>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</si>
  <si>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</si>
  <si>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</si>
  <si>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</si>
  <si>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</si>
  <si>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</si>
  <si>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</si>
  <si>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</si>
  <si>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</si>
  <si>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</si>
  <si>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</si>
  <si>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</si>
  <si>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</si>
  <si>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</si>
  <si>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</si>
  <si>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</si>
  <si>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</si>
  <si>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</si>
  <si>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</si>
  <si>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</si>
  <si>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</si>
  <si>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</si>
  <si>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</si>
  <si>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</si>
  <si>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</si>
  <si>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</si>
  <si>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</si>
  <si>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</si>
  <si>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</si>
  <si>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</si>
  <si>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</si>
  <si>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</si>
  <si>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</si>
  <si>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</si>
  <si>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</si>
  <si>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</si>
  <si>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</si>
  <si>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</si>
  <si>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</si>
  <si>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</si>
  <si>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</si>
  <si>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</si>
  <si>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</si>
  <si>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</si>
  <si>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</si>
  <si>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</si>
  <si>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</si>
  <si>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</si>
  <si>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</si>
  <si>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</si>
  <si>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</si>
  <si>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</si>
  <si>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</si>
  <si>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</si>
  <si>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</si>
  <si>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</si>
  <si>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</si>
  <si>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</si>
  <si>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</si>
  <si>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</si>
  <si>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</si>
  <si>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</si>
  <si>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</si>
  <si>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</si>
  <si>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</si>
  <si>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</si>
  <si>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</si>
  <si>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</si>
  <si>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</si>
  <si>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</si>
  <si>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</si>
  <si>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</si>
  <si>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</si>
  <si>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</si>
  <si>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</si>
  <si>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</si>
  <si>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</si>
  <si>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</si>
  <si>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</si>
  <si>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</si>
  <si>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</si>
  <si>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</si>
  <si>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</si>
  <si>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</si>
  <si>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</si>
  <si>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</si>
  <si>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</si>
  <si>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</si>
  <si>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</si>
  <si>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</si>
  <si>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</si>
  <si>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</si>
  <si>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</si>
  <si>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</si>
  <si>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</si>
  <si>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</si>
  <si>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</si>
  <si>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</si>
  <si>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</si>
  <si>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</si>
  <si>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</si>
  <si>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</si>
  <si>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</si>
  <si>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</si>
  <si>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</si>
  <si>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</si>
  <si>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</si>
  <si>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</si>
  <si>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</si>
  <si>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</si>
  <si>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</si>
  <si>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</si>
  <si>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</si>
  <si>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</si>
  <si>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</si>
  <si>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</si>
  <si>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</si>
  <si>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</si>
  <si>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</si>
  <si>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</si>
  <si>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</si>
  <si>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</si>
  <si>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</si>
  <si>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</si>
  <si>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</si>
  <si>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</si>
  <si>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</si>
  <si>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</si>
  <si>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</si>
  <si>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</si>
  <si>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</si>
  <si>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</si>
  <si>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</si>
  <si>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</si>
  <si>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</si>
  <si>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</si>
  <si>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</si>
  <si>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</si>
  <si>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</si>
  <si>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</si>
  <si>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</si>
  <si>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</si>
  <si>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</si>
  <si>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</si>
  <si>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</si>
  <si>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</si>
  <si>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</si>
  <si>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</si>
  <si>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</si>
  <si>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</si>
  <si>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</si>
  <si>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</si>
  <si>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</si>
  <si>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</si>
  <si>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</si>
  <si>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</si>
  <si>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</si>
  <si>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</si>
  <si>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</si>
  <si>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</si>
  <si>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</si>
  <si>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</si>
  <si>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</si>
  <si>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</si>
  <si>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</si>
  <si>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</si>
  <si>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</si>
  <si>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</si>
  <si>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</si>
  <si>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</si>
  <si>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</si>
  <si>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</si>
  <si>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</si>
  <si>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</si>
  <si>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</si>
  <si>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</si>
  <si>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</si>
  <si>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</si>
  <si>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</si>
  <si>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</si>
  <si>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</si>
  <si>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</si>
  <si>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</si>
  <si>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</si>
  <si>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</si>
  <si>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</si>
  <si>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</si>
  <si>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</si>
  <si>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</si>
  <si>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</si>
  <si>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</si>
  <si>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</si>
  <si>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</si>
  <si>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</si>
  <si>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</si>
  <si>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</si>
  <si>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</si>
  <si>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</si>
  <si>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</si>
  <si>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</si>
  <si>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</si>
  <si>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</si>
  <si>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</si>
  <si>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</si>
  <si>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</si>
  <si>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</si>
  <si>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</si>
  <si>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</si>
  <si>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</si>
  <si>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</si>
  <si>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</si>
  <si>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</si>
  <si>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</si>
  <si>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</si>
  <si>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</si>
  <si>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</si>
  <si>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</si>
  <si>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</si>
  <si>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</si>
  <si>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</si>
  <si>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</si>
  <si>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</si>
  <si>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</si>
  <si>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</si>
  <si>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</si>
  <si>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</si>
  <si>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</si>
  <si>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</si>
  <si>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</si>
  <si>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</si>
  <si>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</si>
  <si>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</si>
  <si>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</si>
  <si>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</si>
  <si>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</si>
  <si>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</si>
  <si>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</si>
  <si>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</si>
  <si>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</si>
  <si>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</si>
  <si>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</si>
  <si>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</si>
  <si>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</si>
  <si>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</si>
  <si>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</si>
  <si>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</si>
  <si>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</si>
  <si>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</si>
  <si>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</si>
  <si>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</si>
  <si>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</si>
  <si>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</si>
  <si>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</si>
  <si>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</si>
  <si>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</si>
  <si>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</si>
  <si>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</si>
  <si>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</si>
  <si>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</si>
  <si>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</si>
  <si>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</si>
  <si>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</si>
  <si>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</si>
  <si>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</si>
  <si>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</si>
  <si>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</si>
  <si>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</si>
  <si>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</si>
  <si>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</si>
  <si>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</si>
  <si>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</si>
  <si>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</si>
  <si>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</si>
  <si>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</si>
  <si>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</si>
  <si>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</si>
  <si>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</si>
  <si>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</si>
  <si>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</si>
  <si>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</si>
  <si>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</si>
  <si>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</si>
  <si>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</si>
  <si>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</si>
  <si>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</si>
  <si>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</si>
  <si>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</si>
  <si>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</si>
  <si>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</si>
  <si>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</si>
  <si>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</si>
  <si>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</si>
  <si>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</si>
  <si>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</si>
  <si>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</si>
  <si>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</si>
  <si>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</si>
  <si>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</si>
  <si>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</si>
  <si>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</si>
  <si>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</si>
  <si>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</si>
  <si>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</si>
  <si>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</si>
  <si>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</si>
  <si>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</si>
  <si>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</si>
  <si>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</si>
  <si>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</si>
  <si>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</si>
  <si>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</si>
  <si>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</si>
  <si>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</si>
  <si>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</si>
  <si>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</si>
  <si>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</si>
  <si>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</si>
  <si>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</si>
  <si>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</si>
  <si>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</si>
  <si>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</si>
  <si>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</si>
  <si>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</si>
  <si>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</si>
  <si>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</si>
  <si>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</si>
  <si>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</si>
  <si>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</si>
  <si>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</si>
  <si>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</si>
  <si>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</si>
  <si>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</si>
  <si>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</si>
  <si>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</si>
  <si>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</si>
  <si>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</si>
  <si>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</si>
  <si>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</si>
  <si>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</si>
  <si>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</si>
  <si>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</si>
  <si>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</si>
  <si>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</si>
  <si>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</si>
  <si>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</si>
  <si>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</si>
  <si>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</si>
  <si>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</si>
  <si>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</si>
  <si>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</si>
  <si>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</si>
  <si>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</si>
  <si>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</si>
  <si>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</si>
  <si>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</si>
  <si>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</si>
  <si>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</si>
  <si>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</si>
  <si>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</si>
  <si>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</si>
  <si>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</si>
  <si>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</si>
  <si>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</si>
  <si>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</si>
  <si>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</si>
  <si>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</si>
  <si>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</si>
  <si>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</si>
  <si>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</si>
  <si>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</si>
  <si>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</si>
  <si>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</si>
  <si>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</si>
  <si>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</si>
  <si>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</si>
  <si>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</si>
  <si>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</si>
  <si>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</si>
  <si>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</si>
  <si>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</si>
  <si>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</si>
  <si>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</si>
  <si>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</si>
  <si>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</si>
  <si>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</si>
  <si>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</si>
  <si>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</si>
  <si>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</si>
  <si>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</si>
  <si>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</si>
  <si>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</si>
  <si>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</si>
  <si>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</si>
  <si>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</si>
  <si>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</si>
  <si>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</si>
  <si>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</si>
  <si>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</si>
  <si>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</si>
  <si>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</si>
  <si>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</si>
  <si>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</si>
  <si>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</si>
  <si>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</si>
  <si>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</si>
  <si>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</si>
  <si>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</si>
  <si>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</si>
  <si>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</si>
  <si>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</si>
  <si>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</si>
  <si>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</si>
  <si>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</si>
  <si>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</si>
  <si>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</si>
  <si>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</si>
  <si>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</si>
  <si>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</si>
  <si>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</si>
  <si>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</si>
  <si>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</si>
  <si>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</si>
  <si>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</si>
  <si>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</si>
  <si>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</si>
  <si>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</si>
  <si>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</si>
  <si>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</si>
  <si>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</si>
  <si>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</si>
  <si>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</si>
  <si>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</si>
  <si>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</si>
  <si>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</si>
  <si>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</si>
  <si>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</si>
  <si>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</si>
  <si>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</si>
  <si>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</si>
  <si>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</si>
  <si>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</si>
  <si>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</si>
  <si>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</si>
  <si>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</si>
  <si>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</si>
  <si>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</si>
  <si>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</si>
  <si>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</si>
  <si>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</si>
  <si>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</si>
  <si>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</si>
  <si>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</si>
  <si>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</si>
  <si>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</si>
  <si>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</si>
  <si>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</si>
  <si>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</si>
  <si>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</si>
  <si>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</si>
  <si>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</si>
  <si>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</si>
  <si>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</si>
  <si>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</si>
  <si>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</si>
  <si>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</si>
  <si>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</si>
  <si>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</si>
  <si>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</si>
  <si>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</si>
  <si>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</si>
  <si>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</si>
  <si>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</si>
  <si>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</si>
  <si>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</si>
  <si>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</si>
  <si>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</si>
  <si>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</si>
  <si>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</si>
  <si>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</si>
  <si>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</si>
  <si>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</si>
  <si>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</si>
  <si>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</si>
  <si>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</si>
  <si>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</si>
  <si>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</si>
  <si>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</si>
  <si>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</si>
  <si>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</si>
  <si>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</si>
  <si>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</si>
  <si>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</si>
  <si>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</si>
  <si>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</si>
  <si>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</si>
  <si>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</si>
  <si>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</si>
  <si>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</si>
  <si>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</si>
  <si>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</si>
  <si>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</si>
  <si>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</si>
  <si>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</si>
  <si>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</si>
  <si>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</si>
  <si>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</si>
  <si>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</si>
  <si>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</si>
  <si>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</si>
  <si>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</si>
  <si>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</si>
  <si>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</si>
  <si>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</si>
  <si>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</si>
  <si>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</si>
  <si>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</si>
  <si>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</si>
  <si>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</si>
  <si>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</si>
  <si>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</si>
  <si>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</si>
  <si>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</si>
  <si>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</si>
  <si>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</si>
  <si>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</si>
  <si>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</si>
  <si>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</si>
  <si>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</si>
  <si>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</si>
  <si>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</si>
  <si>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</si>
  <si>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</si>
  <si>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</si>
  <si>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</si>
  <si>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</si>
  <si>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</si>
  <si>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</si>
  <si>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</si>
  <si>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</si>
  <si>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</si>
  <si>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</si>
  <si>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</si>
  <si>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</si>
  <si>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</si>
  <si>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</si>
  <si>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</si>
  <si>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</si>
  <si>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</si>
  <si>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</si>
  <si>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</si>
  <si>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</si>
  <si>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</si>
  <si>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</si>
  <si>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</si>
  <si>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</si>
  <si>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</si>
  <si>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</si>
  <si>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</si>
  <si>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</si>
  <si>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</si>
  <si>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</si>
  <si>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</si>
  <si>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</si>
  <si>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</si>
  <si>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</si>
  <si>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</si>
  <si>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</si>
  <si>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</si>
  <si>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</si>
  <si>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</si>
  <si>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</si>
  <si>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</si>
  <si>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</si>
  <si>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</si>
  <si>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</si>
  <si>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</si>
  <si>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</si>
  <si>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</si>
  <si>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</si>
  <si>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</si>
  <si>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</si>
  <si>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</si>
  <si>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</si>
  <si>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</si>
  <si>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</si>
  <si>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</si>
  <si>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</si>
  <si>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</si>
  <si>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</si>
  <si>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</si>
  <si>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</si>
  <si>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</si>
  <si>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</si>
  <si>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</si>
  <si>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</si>
  <si>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</si>
  <si>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</si>
  <si>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</si>
  <si>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</si>
  <si>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</si>
  <si>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</si>
  <si>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</si>
  <si>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</si>
  <si>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</si>
  <si>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</si>
  <si>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</si>
  <si>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</si>
  <si>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</si>
  <si>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</si>
  <si>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</si>
  <si>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</si>
  <si>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</si>
  <si>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</si>
  <si>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</si>
  <si>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</si>
  <si>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</si>
  <si>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</si>
  <si>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</si>
  <si>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</si>
  <si>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</si>
  <si>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</si>
  <si>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</si>
  <si>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</si>
  <si>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</si>
  <si>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</si>
  <si>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</si>
  <si>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</si>
  <si>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</si>
  <si>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</si>
  <si>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</si>
  <si>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</si>
  <si>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</si>
  <si>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</si>
  <si>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</si>
  <si>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</si>
  <si>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</si>
  <si>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</si>
  <si>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</si>
  <si>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</si>
  <si>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</si>
  <si>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</si>
  <si>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</si>
  <si>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</si>
  <si>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</si>
  <si>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</si>
  <si>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</si>
  <si>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</si>
  <si>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</si>
  <si>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</si>
  <si>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</si>
  <si>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</si>
  <si>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</si>
  <si>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</si>
  <si>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</si>
  <si>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</si>
  <si>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</si>
  <si>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</si>
  <si>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</si>
  <si>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</si>
  <si>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</si>
  <si>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</si>
  <si>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</si>
  <si>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</si>
  <si>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</si>
  <si>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</si>
  <si>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</si>
  <si>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</si>
  <si>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</si>
  <si>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</si>
  <si>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</si>
  <si>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</si>
  <si>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</si>
  <si>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</si>
  <si>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</si>
  <si>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</si>
  <si>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</si>
  <si>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</si>
  <si>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</si>
  <si>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</si>
  <si>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</si>
  <si>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</si>
  <si>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</si>
  <si>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</si>
  <si>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</si>
  <si>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</si>
  <si>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</si>
  <si>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</si>
  <si>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</si>
  <si>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</si>
  <si>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</si>
  <si>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</si>
  <si>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</si>
  <si>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</si>
  <si>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</si>
  <si>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</si>
  <si>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</si>
  <si>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</si>
  <si>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</si>
  <si>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</si>
  <si>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</si>
  <si>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</si>
  <si>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</si>
  <si>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</si>
  <si>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</si>
  <si>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</si>
  <si>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</si>
  <si>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</si>
  <si>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</si>
  <si>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</si>
  <si>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</si>
  <si>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</si>
  <si>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</si>
  <si>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</si>
  <si>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</si>
  <si>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</si>
  <si>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</si>
  <si>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</si>
  <si>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</si>
  <si>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</si>
  <si>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</si>
  <si>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</si>
  <si>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</si>
  <si>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</si>
  <si>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</si>
  <si>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</si>
  <si>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</si>
  <si>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</si>
  <si>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</si>
  <si>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</si>
  <si>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</si>
  <si>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</si>
  <si>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</si>
  <si>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</si>
  <si>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</si>
  <si>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</si>
  <si>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</si>
  <si>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</si>
  <si>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</si>
  <si>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</si>
  <si>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</si>
  <si>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</si>
  <si>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</si>
  <si>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</si>
  <si>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</si>
  <si>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</si>
  <si>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</si>
  <si>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</si>
  <si>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</si>
  <si>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</si>
  <si>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</si>
  <si>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</si>
  <si>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</si>
  <si>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</si>
  <si>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</si>
  <si>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</si>
  <si>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</si>
  <si>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</si>
  <si>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</si>
  <si>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</si>
  <si>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</si>
  <si>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</si>
  <si>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</si>
  <si>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</si>
  <si>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</si>
  <si>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</si>
  <si>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</si>
  <si>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</si>
  <si>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</si>
  <si>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</si>
  <si>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</si>
  <si>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</si>
  <si>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</si>
  <si>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</si>
  <si>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</si>
  <si>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</si>
  <si>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</si>
  <si>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</si>
  <si>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</si>
  <si>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</si>
  <si>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</si>
  <si>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</si>
  <si>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</si>
  <si>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</si>
  <si>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</si>
  <si>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</si>
  <si>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</si>
  <si>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</si>
  <si>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</si>
  <si>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</si>
  <si>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</si>
  <si>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</si>
  <si>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</si>
  <si>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</si>
  <si>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</si>
  <si>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</si>
  <si>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</si>
  <si>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</si>
  <si>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</si>
  <si>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</si>
  <si>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</si>
  <si>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</si>
  <si>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</si>
  <si>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</si>
  <si>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</si>
  <si>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</si>
  <si>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</si>
  <si>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</si>
  <si>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</si>
  <si>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</si>
  <si>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</si>
  <si>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</si>
  <si>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</si>
  <si>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</si>
  <si>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</si>
  <si>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</si>
  <si>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</si>
  <si>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</si>
  <si>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</si>
  <si>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</si>
  <si>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</si>
  <si>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</si>
  <si>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</si>
  <si>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</si>
  <si>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</si>
  <si>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</si>
  <si>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</si>
  <si>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</si>
  <si>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</si>
  <si>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</si>
  <si>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</si>
  <si>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</si>
  <si>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</si>
  <si>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</si>
  <si>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</si>
  <si>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</si>
  <si>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</si>
  <si>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</si>
  <si>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</si>
  <si>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</si>
  <si>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</si>
  <si>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</si>
  <si>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</si>
  <si>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</si>
  <si>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</si>
  <si>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</si>
  <si>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</si>
  <si>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</si>
  <si>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</si>
  <si>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</si>
  <si>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</si>
  <si>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</si>
  <si>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</si>
  <si>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</si>
  <si>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</si>
  <si>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</si>
  <si>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</si>
  <si>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</si>
  <si>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</si>
  <si>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</si>
  <si>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</si>
  <si>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</si>
  <si>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</si>
  <si>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</si>
  <si>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</si>
  <si>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</si>
  <si>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</si>
  <si>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</si>
  <si>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</si>
  <si>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</si>
  <si>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</si>
  <si>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</si>
  <si>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</si>
  <si>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</si>
  <si>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</si>
  <si>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</si>
  <si>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</si>
  <si>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</si>
  <si>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</si>
  <si>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</si>
  <si>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</si>
  <si>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</si>
  <si>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</si>
  <si>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</si>
  <si>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</si>
  <si>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</si>
  <si>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</si>
  <si>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</si>
  <si>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</si>
  <si>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</si>
  <si>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</si>
  <si>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</si>
  <si>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</si>
  <si>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</si>
  <si>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</si>
  <si>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</si>
  <si>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</si>
  <si>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</si>
  <si>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</si>
  <si>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</si>
  <si>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</si>
  <si>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</si>
  <si>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</si>
  <si>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</si>
  <si>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</si>
  <si>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</si>
  <si>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</si>
  <si>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</si>
  <si>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</si>
  <si>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</si>
  <si>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</si>
  <si>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</si>
  <si>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</si>
  <si>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</si>
  <si>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</si>
  <si>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</si>
  <si>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</si>
  <si>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</si>
  <si>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</si>
  <si>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</si>
  <si>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</si>
  <si>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</si>
  <si>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</si>
  <si>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</si>
  <si>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</si>
  <si>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</si>
  <si>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</si>
  <si>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</si>
  <si>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</si>
  <si>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</si>
  <si>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</si>
  <si>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</si>
  <si>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</si>
  <si>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</si>
  <si>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</si>
  <si>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</si>
  <si>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</si>
  <si>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</si>
  <si>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</si>
  <si>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</si>
  <si>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</si>
  <si>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</si>
  <si>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</si>
  <si>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</si>
  <si>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</si>
  <si>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</si>
  <si>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</si>
  <si>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</si>
  <si>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</si>
  <si>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</si>
  <si>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</si>
  <si>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</si>
  <si>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</si>
  <si>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</si>
  <si>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</si>
  <si>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</si>
  <si>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</si>
  <si>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</si>
  <si>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</si>
  <si>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</si>
  <si>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</si>
  <si>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</si>
  <si>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</si>
  <si>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</si>
  <si>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</si>
  <si>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</si>
  <si>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</si>
  <si>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</si>
  <si>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</si>
  <si>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</si>
  <si>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</si>
  <si>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</si>
  <si>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</si>
  <si>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</si>
  <si>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</si>
  <si>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</si>
  <si>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</si>
  <si>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</si>
  <si>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</si>
  <si>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</si>
  <si>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</si>
  <si>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</si>
  <si>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</si>
  <si>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</si>
  <si>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</si>
  <si>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</si>
  <si>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</si>
  <si>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</si>
  <si>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</si>
  <si>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</si>
  <si>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</si>
  <si>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</si>
  <si>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</si>
  <si>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</si>
  <si>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</si>
  <si>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</si>
  <si>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</si>
  <si>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</si>
  <si>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</si>
  <si>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</si>
  <si>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</si>
  <si>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</si>
  <si>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</si>
  <si>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</si>
  <si>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</si>
  <si>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</si>
  <si>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</si>
  <si>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</si>
  <si>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</si>
  <si>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</si>
  <si>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</si>
  <si>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</si>
  <si>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</si>
  <si>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</si>
  <si>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</si>
  <si>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</si>
  <si>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</si>
  <si>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</si>
  <si>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</si>
  <si>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</si>
  <si>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</si>
  <si>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</si>
  <si>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</si>
  <si>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</si>
  <si>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</si>
  <si>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</si>
  <si>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</si>
  <si>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</si>
  <si>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</si>
  <si>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</si>
  <si>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</si>
  <si>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</si>
  <si>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</si>
  <si>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</si>
  <si>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</si>
  <si>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</si>
  <si>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</si>
  <si>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</si>
  <si>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</si>
  <si>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</si>
  <si>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</si>
  <si>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</si>
  <si>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</si>
  <si>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</si>
  <si>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</si>
  <si>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</si>
  <si>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</si>
  <si>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</si>
  <si>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</si>
  <si>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</si>
  <si>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</si>
  <si>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</si>
  <si>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</si>
  <si>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</si>
  <si>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</si>
  <si>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</si>
  <si>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</si>
  <si>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</si>
  <si>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</si>
  <si>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</si>
  <si>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</si>
  <si>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</si>
  <si>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</si>
  <si>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</si>
  <si>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</si>
  <si>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</si>
  <si>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</si>
  <si>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</si>
  <si>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</si>
  <si>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</si>
  <si>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</si>
  <si>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</si>
  <si>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</si>
  <si>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</si>
  <si>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</si>
  <si>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</si>
  <si>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</si>
  <si>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</si>
  <si>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</si>
  <si>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</si>
  <si>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</si>
  <si>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</si>
  <si>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</si>
  <si>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</si>
  <si>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</si>
  <si>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</si>
  <si>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</si>
  <si>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</si>
  <si>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</si>
  <si>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</si>
  <si>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</si>
  <si>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</si>
  <si>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</si>
  <si>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</si>
  <si>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</si>
  <si>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</si>
  <si>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</si>
  <si>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</si>
  <si>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</si>
  <si>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</si>
  <si>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</si>
  <si>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</si>
  <si>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</si>
  <si>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</si>
  <si>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</si>
  <si>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</si>
  <si>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</si>
  <si>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</si>
  <si>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</si>
  <si>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</si>
  <si>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</si>
  <si>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</si>
  <si>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</si>
  <si>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</si>
  <si>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</si>
  <si>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</si>
  <si>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</si>
  <si>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</si>
  <si>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</si>
  <si>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</si>
  <si>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</si>
  <si>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</si>
  <si>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</si>
  <si>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</si>
  <si>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</si>
  <si>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</si>
  <si>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</si>
  <si>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</si>
  <si>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</si>
  <si>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</si>
  <si>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</si>
  <si>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</si>
  <si>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</si>
  <si>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</si>
  <si>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</si>
  <si>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</si>
  <si>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</si>
  <si>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</si>
  <si>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</si>
  <si>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</si>
  <si>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</si>
  <si>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</si>
  <si>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</si>
  <si>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</si>
  <si>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</si>
  <si>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</si>
  <si>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</si>
  <si>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</si>
  <si>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</si>
  <si>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</si>
  <si>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</si>
  <si>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</si>
  <si>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</si>
  <si>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</si>
  <si>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</si>
  <si>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</si>
  <si>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</si>
  <si>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</si>
  <si>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</si>
  <si>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</si>
  <si>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</si>
  <si>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</si>
  <si>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</si>
  <si>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</si>
  <si>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</si>
  <si>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</si>
  <si>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</si>
  <si>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</si>
  <si>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</si>
  <si>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</si>
  <si>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</si>
  <si>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</si>
  <si>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</si>
  <si>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</si>
  <si>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</si>
  <si>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</si>
  <si>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</si>
  <si>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</si>
  <si>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</si>
  <si>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</si>
  <si>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</si>
  <si>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</si>
  <si>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</si>
  <si>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</si>
  <si>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</si>
  <si>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</si>
  <si>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</si>
  <si>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</si>
  <si>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</si>
  <si>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</si>
  <si>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</si>
  <si>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</si>
  <si>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</si>
  <si>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</si>
  <si>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</si>
  <si>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</si>
  <si>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</si>
  <si>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</si>
  <si>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</si>
  <si>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</si>
  <si>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</si>
  <si>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</si>
  <si>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</si>
  <si>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</si>
  <si>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</si>
  <si>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</si>
  <si>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</si>
  <si>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</si>
  <si>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</si>
  <si>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</si>
  <si>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</si>
  <si>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</si>
  <si>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</si>
  <si>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</si>
  <si>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</si>
  <si>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</si>
  <si>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</si>
  <si>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</si>
  <si>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</si>
  <si>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</si>
  <si>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</si>
  <si>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</si>
  <si>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</si>
  <si>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</si>
  <si>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</si>
  <si>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</si>
  <si>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</si>
  <si>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</si>
  <si>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</si>
  <si>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</si>
  <si>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</si>
  <si>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</si>
  <si>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</si>
  <si>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</si>
  <si>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</si>
  <si>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</si>
  <si>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</si>
  <si>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</si>
  <si>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</si>
  <si>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</si>
  <si>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</si>
  <si>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</si>
  <si>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</si>
  <si>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</si>
  <si>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</si>
  <si>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</si>
  <si>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</si>
  <si>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</si>
  <si>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</si>
  <si>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</si>
  <si>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</si>
  <si>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</si>
  <si>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</si>
  <si>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</si>
  <si>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</si>
  <si>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</si>
  <si>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</si>
  <si>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</si>
  <si>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</si>
  <si>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</si>
  <si>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</si>
  <si>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</si>
  <si>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</si>
  <si>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</si>
  <si>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</si>
  <si>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</si>
  <si>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</si>
  <si>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</si>
  <si>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</si>
  <si>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</si>
  <si>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</si>
  <si>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</si>
  <si>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</si>
  <si>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</si>
  <si>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</si>
  <si>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</si>
  <si>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</si>
  <si>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</si>
  <si>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</si>
  <si>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</si>
  <si>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</si>
  <si>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</si>
  <si>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</si>
  <si>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</si>
  <si>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</si>
  <si>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</si>
  <si>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</si>
  <si>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</si>
  <si>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</si>
  <si>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</si>
  <si>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</si>
  <si>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</si>
  <si>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</si>
  <si>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</si>
  <si>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</si>
  <si>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</si>
  <si>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</si>
  <si>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</si>
  <si>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</si>
  <si>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</si>
  <si>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</si>
  <si>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</si>
  <si>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</si>
  <si>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</si>
  <si>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</si>
  <si>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</si>
  <si>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</si>
  <si>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</si>
  <si>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</si>
  <si>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</si>
  <si>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</si>
  <si>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</si>
  <si>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</si>
  <si>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</si>
  <si>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</si>
  <si>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</si>
  <si>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</si>
  <si>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</si>
  <si>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</si>
  <si>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</si>
  <si>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</si>
  <si>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</si>
  <si>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</si>
  <si>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</si>
  <si>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</si>
  <si>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</si>
  <si>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</si>
  <si>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</si>
  <si>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</si>
  <si>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</si>
  <si>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</si>
  <si>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</si>
  <si>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</si>
  <si>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</si>
  <si>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</si>
  <si>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</si>
  <si>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</si>
  <si>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</si>
  <si>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</si>
  <si>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</si>
  <si>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</si>
  <si>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</si>
  <si>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</si>
  <si>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</si>
  <si>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</si>
  <si>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</si>
  <si>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</si>
  <si>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</si>
  <si>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</si>
  <si>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</si>
  <si>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</si>
  <si>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</si>
  <si>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</si>
  <si>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</si>
  <si>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</si>
  <si>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</si>
  <si>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</si>
  <si>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</si>
  <si>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</si>
  <si>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</si>
  <si>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</si>
  <si>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</si>
  <si>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</si>
  <si>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</si>
  <si>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</si>
  <si>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</si>
  <si>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</si>
  <si>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</si>
  <si>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</si>
  <si>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</si>
  <si>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</si>
  <si>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</si>
  <si>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</si>
  <si>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</si>
  <si>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</si>
  <si>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</si>
  <si>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</si>
  <si>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</si>
  <si>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</si>
  <si>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</si>
  <si>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</si>
  <si>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</si>
  <si>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</si>
  <si>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</si>
  <si>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</si>
  <si>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</si>
  <si>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</si>
  <si>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</si>
  <si>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</si>
  <si>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</si>
  <si>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</si>
  <si>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</si>
  <si>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</si>
  <si>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</si>
  <si>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</si>
  <si>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</si>
  <si>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</si>
  <si>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</si>
  <si>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</si>
  <si>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</si>
  <si>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</si>
  <si>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</si>
  <si>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</si>
  <si>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</si>
  <si>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</si>
  <si>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</si>
  <si>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</si>
  <si>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</si>
  <si>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</si>
  <si>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</si>
  <si>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</si>
  <si>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</si>
  <si>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</si>
  <si>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</si>
  <si>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</si>
  <si>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</si>
  <si>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</si>
  <si>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</si>
  <si>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</si>
  <si>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</si>
  <si>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</si>
  <si>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</si>
  <si>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</si>
  <si>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</si>
  <si>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</si>
  <si>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</si>
  <si>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</si>
  <si>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</si>
  <si>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</si>
  <si>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</si>
  <si>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</si>
  <si>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</si>
  <si>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</si>
  <si>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</si>
  <si>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</si>
  <si>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</si>
  <si>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</si>
  <si>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</si>
  <si>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</si>
  <si>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</si>
  <si>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</si>
  <si>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</si>
  <si>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</si>
  <si>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</si>
  <si>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</si>
  <si>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</si>
  <si>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</si>
  <si>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</si>
  <si>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</si>
  <si>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</si>
  <si>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</si>
  <si>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</si>
  <si>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</si>
  <si>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</si>
  <si>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</si>
  <si>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</si>
  <si>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</si>
  <si>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</si>
  <si>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</si>
  <si>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</si>
  <si>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</si>
  <si>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</si>
  <si>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</si>
  <si>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</si>
  <si>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</si>
  <si>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</si>
  <si>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</si>
  <si>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</si>
  <si>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</si>
  <si>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</si>
  <si>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</si>
  <si>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</si>
  <si>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</si>
  <si>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</si>
  <si>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</si>
  <si>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</si>
  <si>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</si>
  <si>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</si>
  <si>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</si>
  <si>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</si>
  <si>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</si>
  <si>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</si>
  <si>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</si>
  <si>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</si>
  <si>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</si>
  <si>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</si>
  <si>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</si>
  <si>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</si>
  <si>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</si>
  <si>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</si>
  <si>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</si>
  <si>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</si>
  <si>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</si>
  <si>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</si>
  <si>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</si>
  <si>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</si>
  <si>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</si>
  <si>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</si>
  <si>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</si>
  <si>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</si>
  <si>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</si>
  <si>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</si>
  <si>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</si>
  <si>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</si>
  <si>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</si>
  <si>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</si>
  <si>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</si>
  <si>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</si>
  <si>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</si>
  <si>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</si>
  <si>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</si>
  <si>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</si>
  <si>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</si>
  <si>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</si>
  <si>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</si>
  <si>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</si>
  <si>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</si>
  <si>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</si>
  <si>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</si>
  <si>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</si>
  <si>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</si>
  <si>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</si>
  <si>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</si>
  <si>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</si>
  <si>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</si>
  <si>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</si>
  <si>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</si>
  <si>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</si>
  <si>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</si>
  <si>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</si>
  <si>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</si>
  <si>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</si>
  <si>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</si>
  <si>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</si>
  <si>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</si>
  <si>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</si>
  <si>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</si>
  <si>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</si>
  <si>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</si>
  <si>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</si>
  <si>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</si>
  <si>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</si>
  <si>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</si>
  <si>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</si>
  <si>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</si>
  <si>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</si>
  <si>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</si>
  <si>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</si>
  <si>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</si>
  <si>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</si>
  <si>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</si>
  <si>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</si>
  <si>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</si>
  <si>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</si>
  <si>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</si>
  <si>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</si>
  <si>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</si>
  <si>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</si>
  <si>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</si>
  <si>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</si>
  <si>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</si>
  <si>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</si>
  <si>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</si>
  <si>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</si>
  <si>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</si>
  <si>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</si>
  <si>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</si>
  <si>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</si>
  <si>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</si>
  <si>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</si>
  <si>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</si>
  <si>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</si>
  <si>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</si>
  <si>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</si>
  <si>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</si>
  <si>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</si>
  <si>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</si>
  <si>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</si>
  <si>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</si>
  <si>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</si>
  <si>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</si>
  <si>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</si>
  <si>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</si>
  <si>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</si>
  <si>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</si>
  <si>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</si>
  <si>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</si>
  <si>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</si>
  <si>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</si>
  <si>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</si>
  <si>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</si>
  <si>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</si>
  <si>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</si>
  <si>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</si>
  <si>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</si>
  <si>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</si>
  <si>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</si>
  <si>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</si>
  <si>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</si>
  <si>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</si>
  <si>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</si>
  <si>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</si>
  <si>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</si>
  <si>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</si>
  <si>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</si>
  <si>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</si>
  <si>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</si>
  <si>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</si>
  <si>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</si>
  <si>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</si>
  <si>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</si>
  <si>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</si>
  <si>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</si>
  <si>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</si>
  <si>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</si>
  <si>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</si>
  <si>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</si>
  <si>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</si>
  <si>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</si>
  <si>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</si>
  <si>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</si>
  <si>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</si>
  <si>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</si>
  <si>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</si>
  <si>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</si>
  <si>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</si>
  <si>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</si>
  <si>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</si>
  <si>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</si>
  <si>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</si>
  <si>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</si>
  <si>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</si>
  <si>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</si>
  <si>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</si>
  <si>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</si>
  <si>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</si>
  <si>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</si>
  <si>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</si>
  <si>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</si>
  <si>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</si>
  <si>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</si>
  <si>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</si>
  <si>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</si>
  <si>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</si>
  <si>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</si>
  <si>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</si>
  <si>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</si>
  <si>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</si>
  <si>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</si>
  <si>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</si>
  <si>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</si>
  <si>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</si>
  <si>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</si>
  <si>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</si>
  <si>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</si>
  <si>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</si>
  <si>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</si>
  <si>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</si>
  <si>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</si>
  <si>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</si>
  <si>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</si>
  <si>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</si>
  <si>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</si>
  <si>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</si>
  <si>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</si>
  <si>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</si>
  <si>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</si>
  <si>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</si>
  <si>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</si>
  <si>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</si>
  <si>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</si>
  <si>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</si>
  <si>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</si>
  <si>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</si>
  <si>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</si>
  <si>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</si>
  <si>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</si>
  <si>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</si>
  <si>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</si>
  <si>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</si>
  <si>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</si>
  <si>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</si>
  <si>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</si>
  <si>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</si>
  <si>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</si>
  <si>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</si>
  <si>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</si>
  <si>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</si>
  <si>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</si>
  <si>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</si>
  <si>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</si>
  <si>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</si>
  <si>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</si>
  <si>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</si>
  <si>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</si>
  <si>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</si>
  <si>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</si>
  <si>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</si>
  <si>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</si>
  <si>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</si>
  <si>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</si>
  <si>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</si>
  <si>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</si>
  <si>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</si>
  <si>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</si>
  <si>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</si>
  <si>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</si>
  <si>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</si>
  <si>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</si>
  <si>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</si>
  <si>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</si>
  <si>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</si>
  <si>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</si>
  <si>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</si>
  <si>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</si>
  <si>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</si>
  <si>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</si>
  <si>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</si>
  <si>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</si>
  <si>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</si>
  <si>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</si>
  <si>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</si>
  <si>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</si>
  <si>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</si>
  <si>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</si>
  <si>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</si>
  <si>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</si>
  <si>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</si>
  <si>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</si>
  <si>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</si>
  <si>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</si>
  <si>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</si>
  <si>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</si>
  <si>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</si>
  <si>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</si>
  <si>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</si>
  <si>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</si>
  <si>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</si>
  <si>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</si>
  <si>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</si>
  <si>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</si>
  <si>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</si>
  <si>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</si>
  <si>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</si>
  <si>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</si>
  <si>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</si>
  <si>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</si>
  <si>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</si>
  <si>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</si>
  <si>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</si>
  <si>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</si>
  <si>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</si>
  <si>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</si>
  <si>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</si>
  <si>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</si>
  <si>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</si>
  <si>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</si>
  <si>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</si>
  <si>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</si>
  <si>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</si>
  <si>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</si>
  <si>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</si>
  <si>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</si>
  <si>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</si>
  <si>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</si>
  <si>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</si>
  <si>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</si>
  <si>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</si>
  <si>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</si>
  <si>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</si>
  <si>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</si>
  <si>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</si>
  <si>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</si>
  <si>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</si>
  <si>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</si>
  <si>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</si>
  <si>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</si>
  <si>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</si>
  <si>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</si>
  <si>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</si>
  <si>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</si>
  <si>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</si>
  <si>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</si>
  <si>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</si>
  <si>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</si>
  <si>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</si>
  <si>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</si>
  <si>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</si>
  <si>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</si>
  <si>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</si>
  <si>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</si>
  <si>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</si>
  <si>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</si>
  <si>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</si>
  <si>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</si>
  <si>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</si>
  <si>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</si>
  <si>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</si>
  <si>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</si>
  <si>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</si>
  <si>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</si>
  <si>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</si>
  <si>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</si>
  <si>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</si>
  <si>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</si>
  <si>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</si>
  <si>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</si>
  <si>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</si>
  <si>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</si>
  <si>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</si>
  <si>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</si>
  <si>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</si>
  <si>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</si>
  <si>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</si>
  <si>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</si>
  <si>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</si>
  <si>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</si>
  <si>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</si>
  <si>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</si>
  <si>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</si>
  <si>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</si>
  <si>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</si>
  <si>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</si>
  <si>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</si>
  <si>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</si>
  <si>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</si>
  <si>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</si>
  <si>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</si>
  <si>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</si>
  <si>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</si>
  <si>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</si>
  <si>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</si>
  <si>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</si>
  <si>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</si>
  <si>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</si>
  <si>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</si>
  <si>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</si>
  <si>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</si>
  <si>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</si>
  <si>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</si>
  <si>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</si>
  <si>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</si>
  <si>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</si>
  <si>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</si>
  <si>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</si>
  <si>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</si>
  <si>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</si>
  <si>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</si>
  <si>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</si>
  <si>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</si>
  <si>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</si>
  <si>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</si>
  <si>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</si>
  <si>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</si>
  <si>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</si>
  <si>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</si>
  <si>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</si>
  <si>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</si>
  <si>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</si>
  <si>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</si>
  <si>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</si>
  <si>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</si>
  <si>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</si>
  <si>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</si>
  <si>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</si>
  <si>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</si>
  <si>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</si>
  <si>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</si>
  <si>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</si>
  <si>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</si>
  <si>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</si>
  <si>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</si>
  <si>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</si>
  <si>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</si>
  <si>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</si>
  <si>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</si>
  <si>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</si>
  <si>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</si>
  <si>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</si>
  <si>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</si>
  <si>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</si>
  <si>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</si>
  <si>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</si>
  <si>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</si>
  <si>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</si>
  <si>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</si>
  <si>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</si>
  <si>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</si>
  <si>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</si>
  <si>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</si>
  <si>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</si>
  <si>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</si>
  <si>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</si>
  <si>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</si>
  <si>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</si>
  <si>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</si>
  <si>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</si>
  <si>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</si>
  <si>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</si>
  <si>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</si>
  <si>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</si>
  <si>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</si>
  <si>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</si>
  <si>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</si>
  <si>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</si>
  <si>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</si>
  <si>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</si>
  <si>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</si>
  <si>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</si>
  <si>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</si>
  <si>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</si>
  <si>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</si>
  <si>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</si>
  <si>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</si>
  <si>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</si>
  <si>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</si>
  <si>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</si>
  <si>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</si>
  <si>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</si>
  <si>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</si>
  <si>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</si>
  <si>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</si>
  <si>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</si>
  <si>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</si>
  <si>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</si>
  <si>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</si>
  <si>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</si>
  <si>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</si>
  <si>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</si>
  <si>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</si>
  <si>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</si>
  <si>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</si>
  <si>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</si>
  <si>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</si>
  <si>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</si>
  <si>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</si>
  <si>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</si>
  <si>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</si>
  <si>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</si>
  <si>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</si>
  <si>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</si>
  <si>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</si>
  <si>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</si>
  <si>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</si>
  <si>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</si>
  <si>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</si>
  <si>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</si>
  <si>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</si>
  <si>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</si>
  <si>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</si>
  <si>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</si>
  <si>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</si>
  <si>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</si>
  <si>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</si>
  <si>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</si>
  <si>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</si>
  <si>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</si>
  <si>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</si>
  <si>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</si>
  <si>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</si>
  <si>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</si>
  <si>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</si>
  <si>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</si>
  <si>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</si>
  <si>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</si>
  <si>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</si>
  <si>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</si>
  <si>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</si>
  <si>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</si>
  <si>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</si>
  <si>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</si>
  <si>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</si>
  <si>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</si>
  <si>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</si>
  <si>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</si>
  <si>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</si>
  <si>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</si>
  <si>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</si>
  <si>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</si>
  <si>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</si>
  <si>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</si>
  <si>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</si>
  <si>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</si>
  <si>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</si>
  <si>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</si>
  <si>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</si>
  <si>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</si>
  <si>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</si>
  <si>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</si>
  <si>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</si>
  <si>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</si>
  <si>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</si>
  <si>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</si>
  <si>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</si>
  <si>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</si>
  <si>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</si>
  <si>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</si>
  <si>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</si>
  <si>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</si>
  <si>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</si>
  <si>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</si>
  <si>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</si>
  <si>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</si>
  <si>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</si>
  <si>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</si>
  <si>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</si>
  <si>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</si>
  <si>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</si>
  <si>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</si>
  <si>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</si>
  <si>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</si>
  <si>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</si>
  <si>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</si>
  <si>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</si>
  <si>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</si>
  <si>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</si>
  <si>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</si>
  <si>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</si>
  <si>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</si>
  <si>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</si>
  <si>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</si>
  <si>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</si>
  <si>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</si>
  <si>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</si>
  <si>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</si>
  <si>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</si>
  <si>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</si>
  <si>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</si>
  <si>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</si>
  <si>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</si>
  <si>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</si>
  <si>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</si>
  <si>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</si>
  <si>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</si>
  <si>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</si>
  <si>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</si>
  <si>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</si>
  <si>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</si>
  <si>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</si>
  <si>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</si>
  <si>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</si>
  <si>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</si>
  <si>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</si>
  <si>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</si>
  <si>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</si>
  <si>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</si>
  <si>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</si>
  <si>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</si>
  <si>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</si>
  <si>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</si>
  <si>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</si>
  <si>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</si>
  <si>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</si>
  <si>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</si>
  <si>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</si>
  <si>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</si>
  <si>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</si>
  <si>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</si>
  <si>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</si>
  <si>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</si>
  <si>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</si>
  <si>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</si>
  <si>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</si>
  <si>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</si>
  <si>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</si>
  <si>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</si>
  <si>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</si>
  <si>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</si>
  <si>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</si>
  <si>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</si>
  <si>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</si>
  <si>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</si>
  <si>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</si>
  <si>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</si>
  <si>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</si>
  <si>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</si>
  <si>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</si>
  <si>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</si>
  <si>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</si>
  <si>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</si>
  <si>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</si>
  <si>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</si>
  <si>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</si>
  <si>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</si>
  <si>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</si>
  <si>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</si>
  <si>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</si>
  <si>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</si>
  <si>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</si>
  <si>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</si>
  <si>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</si>
  <si>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</si>
  <si>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</si>
  <si>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</si>
  <si>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</si>
  <si>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</si>
  <si>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</si>
  <si>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</si>
  <si>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</si>
  <si>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</si>
  <si>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</si>
  <si>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</si>
  <si>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</si>
  <si>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</si>
  <si>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</si>
  <si>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</si>
  <si>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</si>
  <si>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</si>
  <si>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</si>
  <si>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</si>
  <si>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</si>
  <si>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</si>
  <si>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</si>
  <si>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</si>
  <si>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</si>
  <si>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</si>
  <si>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</si>
  <si>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</si>
  <si>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</si>
  <si>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</si>
  <si>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</si>
  <si>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</si>
  <si>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</si>
  <si>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</si>
  <si>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</si>
  <si>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</si>
  <si>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</si>
  <si>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</si>
  <si>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</si>
  <si>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</si>
  <si>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</si>
  <si>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</si>
  <si>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</si>
  <si>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</si>
  <si>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</si>
  <si>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</si>
  <si>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</si>
  <si>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</si>
  <si>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</si>
  <si>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</si>
  <si>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</si>
  <si>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</si>
  <si>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</si>
  <si>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</si>
  <si>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</si>
  <si>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</si>
  <si>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</si>
  <si>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</si>
  <si>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</si>
  <si>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</si>
  <si>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</si>
  <si>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</si>
  <si>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</si>
  <si>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</si>
  <si>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</si>
  <si>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</si>
  <si>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</si>
  <si>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</si>
  <si>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</si>
  <si>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</si>
  <si>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</si>
  <si>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</si>
  <si>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</si>
  <si>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</si>
  <si>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</si>
  <si>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</si>
  <si>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</si>
  <si>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</si>
  <si>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</si>
  <si>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</si>
  <si>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</si>
  <si>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</si>
  <si>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</si>
  <si>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</si>
  <si>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</si>
  <si>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</si>
  <si>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</si>
  <si>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</si>
  <si>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</si>
  <si>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</si>
  <si>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</si>
  <si>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</si>
  <si>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</si>
  <si>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</si>
  <si>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</si>
  <si>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</si>
  <si>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</si>
  <si>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</si>
  <si>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</si>
  <si>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</si>
  <si>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</si>
  <si>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</si>
  <si>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</si>
  <si>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</si>
  <si>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</si>
  <si>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</si>
  <si>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</si>
  <si>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</si>
  <si>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</si>
  <si>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</si>
  <si>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</si>
  <si>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</si>
  <si>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</si>
  <si>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</si>
  <si>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</si>
  <si>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</si>
  <si>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</si>
  <si>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</si>
  <si>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</si>
  <si>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</si>
  <si>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</si>
  <si>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</si>
  <si>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</si>
  <si>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</si>
  <si>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</si>
  <si>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</si>
  <si>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</si>
  <si>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</si>
  <si>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</si>
  <si>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</si>
  <si>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</si>
  <si>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</si>
  <si>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</si>
  <si>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</si>
  <si>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</si>
  <si>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</si>
  <si>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</si>
  <si>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</si>
  <si>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</si>
  <si>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</si>
  <si>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</si>
  <si>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</si>
  <si>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</si>
  <si>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</si>
  <si>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</si>
  <si>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</si>
  <si>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</si>
  <si>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</si>
  <si>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</si>
  <si>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</si>
  <si>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</si>
  <si>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</si>
  <si>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</si>
  <si>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</si>
  <si>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</si>
  <si>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</si>
  <si>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</si>
  <si>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</si>
  <si>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</si>
  <si>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</si>
  <si>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</si>
  <si>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</si>
  <si>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</si>
  <si>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</si>
  <si>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</si>
  <si>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</si>
  <si>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</si>
  <si>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</si>
  <si>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</si>
  <si>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</si>
  <si>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</si>
  <si>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</si>
  <si>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</si>
  <si>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</si>
  <si>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</si>
  <si>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</si>
  <si>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</si>
  <si>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</si>
  <si>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</si>
  <si>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</si>
  <si>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</si>
  <si>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</si>
  <si>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</si>
  <si>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</si>
  <si>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</si>
  <si>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</si>
  <si>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</si>
  <si>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</si>
  <si>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</si>
  <si>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</si>
  <si>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</si>
  <si>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</si>
  <si>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</si>
  <si>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</si>
  <si>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</si>
  <si>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</si>
  <si>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</si>
  <si>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</si>
  <si>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</si>
  <si>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</si>
  <si>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</si>
  <si>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</si>
  <si>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</si>
  <si>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</si>
  <si>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</si>
  <si>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</si>
  <si>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</si>
  <si>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</si>
  <si>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</si>
  <si>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</si>
  <si>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</si>
  <si>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</si>
  <si>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</si>
  <si>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</si>
  <si>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</si>
  <si>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</si>
  <si>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</si>
  <si>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</si>
  <si>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</si>
  <si>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</si>
  <si>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</si>
  <si>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</si>
  <si>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</si>
  <si>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</si>
  <si>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</si>
  <si>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</si>
  <si>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</si>
  <si>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</si>
  <si>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</si>
  <si>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</si>
  <si>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</si>
  <si>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</si>
  <si>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</si>
  <si>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</si>
  <si>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</si>
  <si>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</si>
  <si>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</si>
  <si>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</si>
  <si>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</si>
  <si>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</si>
  <si>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</si>
  <si>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</si>
  <si>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</si>
  <si>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</si>
  <si>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</si>
  <si>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</si>
  <si>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</si>
  <si>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</si>
  <si>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</si>
  <si>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</si>
  <si>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</si>
  <si>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</si>
  <si>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</si>
  <si>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</si>
  <si>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</si>
  <si>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</si>
  <si>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</si>
  <si>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</si>
  <si>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</si>
  <si>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</si>
  <si>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</si>
  <si>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</si>
  <si>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</si>
  <si>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</si>
  <si>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</si>
  <si>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</si>
  <si>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</si>
  <si>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</si>
  <si>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</si>
  <si>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</si>
  <si>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</si>
  <si>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</si>
  <si>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</si>
  <si>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</si>
  <si>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</si>
  <si>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</si>
  <si>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</si>
  <si>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</si>
  <si>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</si>
  <si>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</si>
  <si>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</si>
  <si>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</si>
  <si>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</si>
  <si>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</si>
  <si>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</si>
  <si>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</si>
  <si>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</si>
  <si>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</si>
  <si>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</si>
  <si>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</si>
  <si>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</si>
  <si>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</si>
  <si>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</si>
  <si>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</si>
  <si>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</si>
  <si>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</si>
  <si>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</si>
  <si>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</si>
  <si>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</si>
  <si>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</si>
  <si>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</si>
  <si>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</si>
  <si>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</si>
  <si>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</si>
  <si>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</si>
  <si>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</si>
  <si>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</si>
  <si>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</si>
  <si>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</si>
  <si>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</si>
  <si>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</si>
  <si>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</si>
  <si>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</si>
  <si>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</si>
  <si>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</si>
  <si>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</si>
  <si>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</si>
  <si>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</si>
  <si>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</si>
  <si>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</si>
  <si>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</si>
  <si>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</si>
  <si>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</si>
  <si>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</si>
  <si>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</si>
  <si>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</si>
  <si>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</si>
  <si>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</si>
  <si>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</si>
  <si>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</si>
  <si>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</si>
  <si>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</si>
  <si>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</si>
  <si>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</si>
  <si>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</si>
  <si>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</si>
  <si>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</si>
  <si>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</si>
  <si>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</si>
  <si>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</si>
  <si>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</si>
  <si>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</si>
  <si>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</si>
  <si>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</si>
  <si>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</si>
  <si>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</si>
  <si>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</si>
  <si>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</si>
  <si>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</si>
  <si>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</si>
  <si>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</si>
  <si>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</si>
  <si>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</si>
  <si>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</si>
  <si>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</si>
  <si>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</si>
  <si>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</si>
  <si>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</si>
  <si>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</si>
  <si>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</si>
  <si>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</si>
  <si>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</si>
  <si>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</si>
  <si>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</si>
  <si>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</si>
  <si>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</si>
  <si>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</si>
  <si>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</si>
  <si>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</si>
  <si>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</si>
  <si>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</si>
  <si>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</si>
  <si>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</si>
  <si>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</si>
  <si>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</si>
  <si>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</si>
  <si>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</si>
  <si>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</si>
  <si>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</si>
  <si>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</si>
  <si>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</si>
  <si>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</si>
  <si>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</si>
  <si>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</si>
  <si>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</si>
  <si>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</si>
  <si>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</si>
  <si>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</si>
  <si>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</si>
  <si>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</si>
  <si>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</si>
  <si>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</si>
  <si>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</si>
  <si>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</si>
  <si>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</si>
  <si>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</si>
  <si>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</si>
  <si>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</si>
  <si>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</si>
  <si>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</si>
  <si>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</si>
  <si>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</si>
  <si>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</si>
  <si>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</si>
  <si>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</si>
  <si>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</si>
  <si>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</si>
  <si>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</si>
  <si>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</si>
  <si>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</si>
  <si>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</si>
  <si>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</si>
  <si>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</si>
  <si>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</si>
  <si>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</si>
  <si>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</si>
  <si>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</si>
  <si>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</si>
  <si>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</si>
  <si>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</si>
  <si>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</si>
  <si>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</si>
  <si>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</si>
  <si>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</si>
  <si>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</si>
  <si>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</si>
  <si>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</si>
  <si>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</si>
  <si>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</si>
  <si>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</si>
  <si>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</si>
  <si>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</si>
  <si>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</si>
  <si>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</si>
  <si>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</si>
  <si>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</si>
  <si>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</si>
  <si>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</si>
  <si>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</si>
  <si>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</si>
  <si>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</si>
  <si>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</si>
  <si>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</si>
  <si>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</si>
  <si>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</si>
  <si>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</si>
  <si>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</si>
  <si>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</si>
  <si>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</si>
  <si>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</si>
  <si>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</si>
  <si>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</si>
  <si>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</si>
  <si>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</si>
  <si>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</si>
  <si>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</si>
  <si>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</si>
  <si>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</si>
  <si>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</si>
  <si>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</si>
  <si>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</si>
  <si>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</si>
  <si>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</si>
  <si>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</si>
  <si>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</si>
  <si>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</si>
  <si>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</si>
  <si>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</si>
  <si>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</si>
  <si>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</si>
  <si>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</si>
  <si>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</si>
  <si>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</si>
  <si>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</si>
  <si>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</si>
  <si>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</si>
  <si>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</si>
  <si>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</si>
  <si>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</si>
  <si>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</si>
  <si>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</si>
  <si>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</si>
  <si>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</si>
  <si>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</si>
  <si>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</si>
  <si>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</si>
  <si>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</si>
  <si>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</si>
  <si>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</si>
  <si>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</si>
  <si>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</si>
  <si>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</si>
  <si>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</si>
  <si>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</si>
  <si>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</si>
  <si>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</si>
  <si>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</si>
  <si>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</si>
  <si>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</si>
  <si>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</si>
  <si>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</si>
  <si>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</si>
  <si>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</si>
  <si>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</si>
  <si>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</si>
  <si>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</si>
  <si>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</si>
  <si>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</si>
  <si>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</si>
  <si>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</si>
  <si>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</si>
  <si>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</si>
  <si>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</si>
  <si>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</si>
  <si>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</si>
  <si>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</si>
  <si>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</si>
  <si>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</si>
  <si>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</si>
  <si>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</si>
  <si>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</si>
  <si>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</si>
  <si>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</si>
  <si>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</si>
  <si>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</si>
  <si>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</si>
  <si>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</si>
  <si>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</si>
  <si>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</si>
  <si>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</si>
  <si>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</si>
  <si>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</si>
  <si>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</si>
  <si>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</si>
  <si>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</si>
  <si>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</si>
  <si>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</si>
  <si>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</si>
  <si>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</si>
  <si>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</si>
  <si>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</si>
  <si>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</si>
  <si>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</si>
  <si>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</si>
  <si>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</si>
  <si>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</si>
  <si>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</si>
  <si>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</si>
  <si>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</si>
  <si>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</si>
  <si>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</si>
  <si>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</si>
  <si>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</si>
  <si>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</si>
  <si>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</si>
  <si>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</si>
  <si>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</si>
  <si>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</si>
  <si>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</si>
  <si>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</si>
  <si>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</si>
  <si>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</si>
  <si>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</si>
  <si>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</si>
  <si>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</si>
  <si>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</si>
  <si>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</si>
  <si>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</si>
  <si>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</si>
  <si>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</si>
  <si>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</si>
  <si>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</si>
  <si>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</si>
  <si>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</si>
  <si>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</si>
  <si>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</si>
  <si>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</si>
  <si>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</si>
  <si>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</si>
  <si>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</si>
  <si>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</si>
  <si>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</si>
  <si>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</si>
  <si>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</si>
  <si>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</si>
  <si>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</si>
  <si>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</si>
  <si>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</si>
  <si>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</si>
  <si>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</si>
  <si>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</si>
  <si>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</si>
  <si>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</si>
  <si>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</si>
  <si>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</si>
  <si>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</si>
  <si>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</si>
  <si>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</si>
  <si>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</si>
  <si>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</si>
  <si>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</si>
  <si>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</si>
  <si>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</si>
  <si>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</si>
  <si>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</si>
  <si>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</si>
  <si>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</si>
  <si>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</si>
  <si>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</si>
  <si>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</si>
  <si>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</si>
  <si>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</si>
  <si>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</si>
  <si>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</si>
  <si>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</si>
  <si>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</si>
  <si>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</si>
  <si>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</si>
  <si>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</si>
  <si>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</si>
  <si>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</si>
  <si>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</si>
  <si>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</si>
  <si>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</si>
  <si>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</si>
  <si>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</si>
  <si>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</si>
  <si>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</si>
  <si>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</si>
  <si>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</si>
  <si>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</si>
  <si>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</si>
  <si>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</si>
  <si>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</si>
  <si>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</si>
  <si>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</si>
  <si>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</si>
  <si>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</si>
  <si>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</si>
  <si>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</si>
  <si>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</si>
  <si>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</si>
  <si>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</si>
  <si>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</si>
  <si>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</si>
  <si>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</si>
  <si>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</si>
  <si>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</si>
  <si>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</si>
  <si>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</si>
  <si>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</si>
  <si>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</si>
  <si>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</si>
  <si>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</si>
  <si>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</si>
  <si>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</si>
  <si>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</si>
  <si>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</si>
  <si>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</si>
  <si>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</si>
  <si>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</si>
  <si>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</si>
  <si>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</si>
  <si>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</si>
  <si>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</si>
  <si>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</si>
  <si>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</si>
  <si>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</si>
  <si>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</si>
  <si>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</si>
  <si>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</si>
  <si>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</si>
  <si>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</si>
  <si>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</si>
  <si>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</si>
  <si>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</si>
  <si>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</si>
  <si>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</si>
  <si>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</si>
  <si>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</si>
  <si>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</si>
  <si>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</si>
  <si>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</si>
  <si>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</si>
  <si>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</si>
  <si>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</si>
  <si>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</si>
  <si>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</si>
  <si>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</si>
  <si>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</si>
  <si>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</si>
  <si>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</si>
  <si>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</si>
  <si>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</si>
  <si>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</si>
  <si>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</si>
  <si>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</si>
  <si>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</si>
  <si>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</si>
  <si>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</si>
  <si>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</si>
  <si>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</si>
  <si>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</si>
  <si>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</si>
  <si>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</si>
  <si>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</si>
  <si>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</si>
  <si>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</si>
  <si>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</si>
  <si>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</si>
  <si>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</si>
  <si>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</si>
  <si>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</si>
  <si>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</si>
  <si>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</si>
  <si>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</si>
  <si>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</si>
  <si>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</si>
  <si>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</si>
  <si>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</si>
  <si>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</si>
  <si>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</si>
  <si>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</si>
  <si>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</si>
  <si>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</si>
  <si>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</si>
  <si>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</si>
  <si>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</si>
  <si>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</si>
  <si>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</si>
  <si>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</si>
  <si>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</si>
  <si>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</si>
  <si>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</si>
  <si>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</si>
  <si>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</si>
  <si>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</si>
  <si>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</si>
  <si>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</si>
  <si>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</si>
  <si>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</si>
  <si>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</si>
  <si>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</si>
  <si>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</si>
  <si>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</si>
  <si>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</si>
  <si>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</si>
  <si>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</si>
  <si>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</si>
  <si>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</si>
  <si>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</si>
  <si>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</si>
  <si>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</si>
  <si>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</si>
  <si>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</si>
  <si>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</si>
  <si>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</si>
  <si>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</si>
  <si>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</si>
  <si>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</si>
  <si>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</si>
  <si>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</si>
  <si>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</si>
  <si>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</si>
  <si>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</si>
  <si>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</si>
  <si>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</si>
  <si>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</si>
  <si>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</si>
  <si>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</si>
  <si>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</si>
  <si>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</si>
  <si>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</si>
  <si>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</si>
  <si>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</si>
  <si>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</si>
  <si>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</si>
  <si>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</si>
  <si>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</si>
  <si>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</si>
  <si>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</si>
  <si>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</si>
  <si>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</si>
  <si>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</si>
  <si>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</si>
  <si>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</si>
  <si>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</si>
  <si>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</si>
  <si>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</si>
  <si>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</si>
  <si>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</si>
  <si>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</si>
  <si>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</si>
  <si>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</si>
  <si>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</si>
  <si>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</si>
  <si>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</si>
  <si>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</si>
  <si>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</si>
  <si>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</si>
  <si>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</si>
  <si>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</si>
  <si>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</si>
  <si>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</si>
  <si>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</si>
  <si>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</si>
  <si>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</si>
  <si>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</si>
  <si>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</si>
  <si>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</si>
  <si>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</si>
  <si>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</si>
  <si>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</si>
  <si>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</si>
  <si>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</si>
  <si>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</si>
  <si>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</si>
  <si>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</si>
  <si>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</si>
  <si>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</si>
  <si>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</si>
  <si>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</si>
  <si>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</si>
  <si>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</si>
  <si>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</si>
  <si>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</si>
  <si>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</si>
  <si>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</si>
  <si>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</si>
  <si>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</si>
  <si>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</si>
  <si>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</si>
  <si>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</si>
  <si>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</si>
  <si>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</si>
  <si>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</si>
  <si>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</si>
  <si>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</si>
  <si>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</si>
  <si>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</si>
  <si>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</si>
  <si>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</si>
  <si>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</si>
  <si>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</si>
  <si>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</si>
  <si>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</si>
  <si>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</si>
  <si>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</si>
  <si>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</si>
  <si>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</si>
  <si>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</si>
  <si>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</si>
  <si>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</si>
  <si>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</si>
  <si>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</si>
  <si>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</si>
  <si>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</si>
  <si>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</si>
  <si>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</si>
  <si>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</si>
  <si>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</si>
  <si>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</si>
  <si>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</si>
  <si>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</si>
  <si>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</si>
  <si>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</si>
  <si>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</si>
  <si>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</si>
  <si>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</si>
  <si>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</si>
  <si>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</si>
  <si>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</si>
  <si>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</si>
  <si>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</si>
  <si>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</si>
  <si>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</si>
  <si>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</si>
  <si>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</si>
  <si>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</si>
  <si>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</si>
  <si>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</si>
  <si>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</si>
  <si>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</si>
  <si>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</si>
  <si>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</si>
  <si>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</si>
  <si>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</si>
  <si>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</si>
  <si>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</si>
  <si>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</si>
  <si>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</si>
  <si>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</si>
  <si>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</si>
  <si>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</si>
  <si>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</si>
  <si>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</si>
  <si>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</si>
  <si>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</si>
  <si>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</si>
  <si>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</si>
  <si>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</si>
  <si>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</si>
  <si>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</si>
  <si>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</si>
  <si>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</si>
  <si>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</si>
  <si>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</si>
  <si>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</si>
  <si>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</si>
  <si>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</si>
  <si>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</si>
  <si>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</si>
  <si>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</si>
  <si>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</si>
  <si>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</si>
  <si>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</si>
  <si>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</si>
  <si>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</si>
  <si>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</si>
  <si>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</si>
  <si>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</si>
  <si>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</si>
  <si>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</si>
  <si>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</si>
  <si>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</si>
  <si>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</si>
  <si>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</si>
  <si>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</si>
  <si>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</si>
  <si>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</si>
  <si>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</si>
  <si>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</si>
  <si>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</si>
  <si>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</si>
  <si>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</si>
  <si>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</si>
  <si>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</si>
  <si>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</si>
  <si>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</si>
  <si>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</si>
  <si>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</si>
  <si>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</si>
  <si>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</si>
  <si>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</si>
  <si>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</si>
  <si>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</si>
  <si>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</si>
  <si>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</si>
  <si>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</si>
  <si>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</si>
  <si>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</si>
  <si>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</si>
  <si>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</si>
  <si>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</si>
  <si>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</si>
  <si>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</si>
  <si>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</si>
  <si>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</si>
  <si>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</si>
  <si>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</si>
  <si>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</si>
  <si>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</si>
  <si>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</si>
  <si>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</si>
  <si>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</si>
  <si>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</si>
  <si>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</si>
  <si>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</si>
  <si>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</si>
  <si>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</si>
  <si>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</si>
  <si>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</si>
  <si>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</si>
  <si>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</si>
  <si>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</si>
  <si>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</si>
  <si>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</si>
  <si>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</si>
  <si>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</si>
  <si>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</si>
  <si>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</si>
  <si>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</si>
  <si>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</si>
  <si>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</si>
  <si>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</si>
  <si>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</si>
  <si>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</si>
  <si>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</si>
  <si>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</si>
  <si>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</si>
  <si>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</si>
  <si>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</si>
  <si>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</si>
  <si>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</si>
  <si>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</si>
  <si>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</si>
  <si>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</si>
  <si>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</si>
  <si>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</si>
  <si>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</si>
  <si>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</si>
  <si>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</si>
  <si>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</si>
  <si>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</si>
  <si>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</si>
  <si>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</si>
  <si>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</si>
  <si>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</si>
  <si>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</si>
  <si>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</si>
  <si>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</si>
  <si>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</si>
  <si>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</si>
  <si>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</si>
  <si>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</si>
  <si>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</si>
  <si>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</si>
  <si>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</si>
  <si>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</si>
  <si>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</si>
  <si>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</si>
  <si>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</si>
  <si>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</si>
  <si>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</si>
  <si>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</si>
  <si>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</si>
  <si>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</si>
  <si>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</si>
  <si>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</si>
  <si>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</si>
  <si>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</si>
  <si>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</si>
  <si>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</si>
  <si>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</si>
  <si>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</si>
  <si>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</si>
  <si>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</si>
  <si>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</si>
  <si>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</si>
  <si>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</si>
  <si>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</si>
  <si>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</si>
  <si>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</si>
  <si>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</si>
  <si>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</si>
  <si>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</si>
  <si>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</si>
  <si>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</si>
  <si>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</si>
  <si>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</si>
  <si>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</si>
  <si>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</si>
  <si>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</si>
  <si>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</si>
  <si>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</si>
  <si>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</si>
  <si>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</si>
  <si>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</si>
  <si>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</si>
  <si>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</si>
  <si>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</si>
  <si>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</si>
  <si>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</si>
  <si>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</si>
  <si>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</si>
  <si>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</si>
  <si>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</si>
  <si>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</si>
  <si>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</si>
  <si>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</si>
  <si>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</si>
  <si>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</si>
  <si>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</si>
  <si>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</si>
  <si>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</si>
  <si>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</si>
  <si>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</si>
  <si>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</si>
  <si>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</si>
  <si>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</si>
  <si>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</si>
  <si>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</si>
  <si>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</si>
  <si>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</si>
  <si>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</si>
  <si>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</si>
  <si>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</si>
  <si>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</si>
  <si>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</si>
  <si>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</si>
  <si>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</si>
  <si>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</si>
  <si>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</si>
  <si>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</si>
  <si>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</si>
  <si>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</si>
  <si>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</si>
  <si>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</si>
  <si>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</si>
  <si>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</si>
  <si>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</si>
  <si>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</si>
  <si>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</si>
  <si>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</si>
  <si>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</si>
  <si>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</si>
  <si>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</si>
  <si>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</si>
  <si>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</si>
  <si>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</si>
  <si>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</si>
  <si>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</si>
  <si>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</si>
  <si>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</si>
  <si>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</si>
  <si>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</si>
  <si>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</si>
  <si>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</si>
  <si>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</si>
  <si>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</si>
  <si>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</si>
  <si>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</si>
  <si>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</si>
  <si>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</si>
  <si>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</si>
  <si>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</si>
  <si>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</si>
  <si>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</si>
  <si>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</si>
  <si>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</si>
  <si>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</si>
  <si>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</si>
  <si>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</si>
  <si>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</si>
  <si>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</si>
  <si>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</si>
  <si>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</si>
  <si>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</si>
  <si>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</si>
  <si>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</si>
  <si>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</si>
  <si>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</si>
  <si>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</si>
  <si>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</si>
  <si>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</si>
  <si>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</si>
  <si>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</si>
  <si>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</si>
  <si>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</si>
  <si>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</si>
  <si>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</si>
  <si>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</si>
  <si>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</si>
  <si>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</si>
  <si>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</si>
  <si>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</si>
  <si>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</si>
  <si>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</si>
  <si>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</si>
  <si>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</si>
  <si>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</si>
  <si>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</si>
  <si>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</si>
  <si>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</si>
  <si>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</si>
  <si>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</si>
  <si>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</si>
  <si>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</si>
  <si>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</si>
  <si>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</si>
  <si>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</si>
  <si>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</si>
  <si>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</si>
  <si>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</si>
  <si>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</si>
  <si>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</si>
  <si>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</si>
  <si>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</si>
  <si>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</si>
  <si>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</si>
  <si>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</si>
  <si>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</si>
  <si>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</si>
  <si>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</si>
  <si>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</si>
  <si>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</si>
  <si>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</si>
  <si>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</si>
  <si>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</si>
  <si>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</si>
  <si>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</si>
  <si>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</si>
  <si>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</si>
  <si>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</si>
  <si>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</si>
  <si>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</si>
  <si>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</si>
  <si>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</si>
  <si>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</si>
  <si>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</si>
  <si>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</si>
  <si>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</si>
  <si>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</si>
  <si>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</si>
  <si>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</si>
  <si>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</si>
  <si>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</si>
  <si>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</si>
  <si>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</si>
  <si>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</si>
  <si>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</si>
  <si>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</si>
  <si>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</si>
  <si>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</si>
  <si>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</si>
  <si>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</si>
  <si>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</si>
  <si>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</si>
  <si>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</si>
  <si>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</si>
  <si>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</si>
  <si>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</si>
  <si>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</si>
  <si>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</si>
  <si>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</si>
  <si>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</si>
  <si>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</si>
  <si>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</si>
  <si>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</si>
  <si>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</si>
  <si>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</si>
  <si>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</si>
  <si>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</si>
  <si>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</si>
  <si>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</si>
  <si>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</si>
  <si>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</si>
  <si>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</si>
  <si>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</si>
  <si>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</si>
  <si>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</si>
  <si>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</si>
  <si>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</si>
  <si>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</si>
  <si>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</si>
  <si>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</si>
  <si>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</si>
  <si>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</si>
  <si>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</si>
  <si>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</si>
  <si>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</si>
  <si>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</si>
  <si>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</si>
  <si>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</si>
  <si>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</si>
  <si>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</si>
  <si>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</si>
  <si>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</si>
  <si>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</si>
  <si>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</si>
  <si>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</si>
  <si>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</si>
  <si>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</si>
  <si>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</si>
  <si>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</si>
  <si>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</si>
  <si>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</si>
  <si>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</si>
  <si>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</si>
  <si>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</si>
  <si>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</si>
  <si>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</si>
  <si>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</si>
  <si>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</si>
  <si>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</si>
  <si>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</si>
  <si>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</si>
  <si>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</si>
  <si>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</si>
  <si>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</si>
  <si>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</si>
  <si>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</si>
  <si>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</si>
  <si>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</si>
  <si>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</si>
  <si>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</si>
  <si>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</si>
  <si>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</si>
  <si>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</si>
  <si>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</si>
  <si>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</si>
  <si>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</si>
  <si>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</si>
  <si>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</si>
  <si>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</si>
  <si>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</si>
  <si>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</si>
  <si>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</si>
  <si>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</si>
  <si>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</si>
  <si>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</si>
  <si>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</si>
  <si>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</si>
  <si>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</si>
  <si>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</si>
  <si>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</si>
  <si>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</si>
  <si>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</si>
  <si>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</si>
  <si>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</si>
  <si>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</si>
  <si>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</si>
  <si>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</si>
  <si>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</si>
  <si>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</si>
  <si>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</si>
  <si>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</si>
  <si>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</si>
  <si>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</si>
  <si>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</si>
  <si>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</si>
  <si>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</si>
  <si>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</si>
  <si>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</si>
  <si>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</si>
  <si>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</si>
  <si>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</si>
  <si>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</si>
  <si>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</si>
  <si>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</si>
  <si>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</si>
  <si>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</si>
  <si>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</si>
  <si>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</si>
  <si>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</si>
  <si>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</si>
  <si>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</si>
  <si>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</si>
  <si>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</si>
  <si>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</si>
  <si>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</si>
  <si>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</si>
  <si>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</si>
  <si>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</si>
  <si>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</si>
  <si>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</si>
  <si>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</si>
  <si>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</si>
  <si>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</si>
  <si>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</si>
  <si>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</si>
  <si>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</si>
  <si>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</si>
  <si>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</si>
  <si>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</si>
  <si>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</si>
  <si>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</si>
  <si>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</si>
  <si>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</si>
  <si>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</si>
  <si>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</si>
  <si>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</si>
  <si>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</si>
  <si>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</si>
  <si>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</si>
  <si>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</si>
  <si>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</si>
  <si>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</si>
  <si>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</si>
  <si>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</si>
  <si>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</si>
  <si>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</si>
  <si>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</si>
  <si>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</si>
  <si>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</si>
  <si>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</si>
  <si>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</si>
  <si>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</si>
  <si>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</si>
  <si>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</si>
  <si>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</si>
  <si>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</si>
  <si>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</si>
  <si>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</si>
  <si>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</si>
  <si>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</si>
  <si>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</si>
  <si>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</si>
  <si>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</si>
  <si>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</si>
  <si>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</si>
  <si>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</si>
  <si>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</si>
  <si>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</si>
  <si>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</si>
  <si>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</si>
  <si>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</si>
  <si>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</si>
  <si>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</si>
  <si>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</si>
  <si>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</si>
  <si>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</si>
  <si>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</si>
  <si>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</si>
  <si>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</si>
  <si>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</si>
  <si>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</si>
  <si>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</si>
  <si>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</si>
  <si>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</si>
  <si>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</si>
  <si>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</si>
  <si>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</si>
  <si>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</si>
  <si>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</si>
  <si>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</si>
  <si>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</si>
  <si>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</si>
  <si>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</si>
  <si>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</si>
  <si>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</si>
  <si>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</si>
  <si>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</si>
  <si>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</si>
  <si>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</si>
  <si>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</si>
  <si>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</si>
  <si>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</si>
  <si>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</si>
  <si>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</si>
  <si>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</si>
  <si>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</si>
  <si>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</si>
  <si>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</si>
  <si>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</si>
  <si>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</si>
  <si>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</si>
  <si>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</si>
  <si>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</si>
  <si>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</si>
  <si>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</si>
  <si>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</si>
  <si>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</si>
  <si>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</si>
  <si>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</si>
  <si>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</si>
  <si>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</si>
  <si>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</si>
  <si>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</si>
  <si>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</si>
  <si>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</si>
  <si>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</si>
  <si>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</si>
  <si>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</si>
  <si>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</si>
  <si>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</si>
  <si>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</si>
  <si>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</si>
  <si>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</si>
  <si>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</si>
  <si>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</si>
  <si>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</si>
  <si>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</si>
  <si>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</si>
  <si>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</si>
  <si>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</si>
  <si>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</si>
  <si>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</si>
  <si>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</si>
  <si>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</si>
  <si>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</si>
  <si>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</si>
  <si>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</si>
  <si>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</si>
  <si>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</si>
  <si>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</si>
  <si>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</si>
  <si>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</si>
  <si>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</si>
  <si>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</si>
  <si>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</si>
  <si>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</si>
  <si>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</si>
  <si>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</si>
  <si>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</si>
  <si>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</si>
  <si>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</si>
  <si>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</si>
  <si>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</si>
  <si>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</si>
  <si>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</si>
  <si>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</si>
  <si>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</si>
  <si>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</si>
  <si>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</si>
  <si>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</si>
  <si>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</si>
  <si>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</si>
  <si>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</si>
  <si>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</si>
  <si>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</si>
  <si>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</si>
  <si>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</si>
  <si>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</si>
  <si>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</si>
  <si>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</si>
  <si>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</si>
  <si>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</si>
  <si>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</si>
  <si>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</si>
  <si>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</si>
  <si>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</si>
  <si>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</si>
  <si>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</si>
  <si>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</si>
  <si>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</si>
  <si>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</si>
  <si>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</si>
  <si>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</si>
  <si>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</si>
  <si>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</si>
  <si>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</si>
  <si>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</si>
  <si>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</si>
  <si>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</si>
  <si>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</si>
  <si>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</si>
  <si>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</si>
  <si>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</si>
  <si>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</si>
  <si>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</si>
  <si>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</si>
  <si>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</si>
  <si>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</si>
  <si>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</si>
  <si>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</si>
  <si>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</si>
  <si>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</si>
  <si>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</si>
  <si>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</si>
  <si>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</si>
  <si>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</si>
  <si>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</si>
  <si>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</si>
  <si>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</si>
  <si>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</si>
  <si>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</si>
  <si>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</si>
  <si>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</si>
  <si>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</si>
  <si>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</si>
  <si>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</si>
  <si>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</si>
  <si>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</si>
  <si>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</si>
  <si>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</si>
  <si>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</si>
  <si>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</si>
  <si>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</si>
  <si>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</si>
  <si>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</si>
  <si>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</si>
  <si>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</si>
  <si>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</si>
  <si>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</si>
  <si>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</si>
  <si>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</si>
  <si>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</si>
  <si>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</si>
  <si>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</si>
  <si>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</si>
  <si>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</si>
  <si>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</si>
  <si>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</si>
  <si>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</si>
  <si>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</si>
  <si>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</si>
  <si>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</si>
  <si>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</si>
  <si>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</si>
  <si>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</si>
  <si>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</si>
  <si>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</si>
  <si>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</si>
  <si>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</si>
  <si>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</si>
  <si>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</si>
  <si>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</si>
  <si>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</si>
  <si>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</si>
  <si>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</si>
  <si>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</si>
  <si>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</si>
  <si>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</si>
  <si>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</si>
  <si>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</si>
  <si>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</si>
  <si>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</si>
  <si>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</si>
  <si>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</si>
  <si>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</si>
  <si>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</si>
  <si>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</si>
  <si>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</si>
  <si>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</si>
  <si>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</si>
  <si>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</si>
  <si>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</si>
  <si>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</si>
  <si>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</si>
  <si>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</si>
  <si>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</si>
  <si>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</si>
  <si>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</si>
  <si>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</si>
  <si>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</si>
  <si>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</si>
  <si>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</si>
  <si>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</si>
  <si>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</si>
  <si>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</si>
  <si>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</si>
  <si>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</si>
  <si>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</si>
  <si>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</si>
  <si>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</si>
  <si>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</si>
  <si>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</si>
  <si>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</si>
  <si>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</si>
  <si>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</si>
  <si>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</si>
  <si>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</si>
  <si>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</si>
  <si>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</si>
  <si>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</si>
  <si>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</si>
  <si>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</si>
  <si>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</si>
  <si>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</si>
  <si>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</si>
  <si>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</si>
  <si>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</si>
  <si>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</si>
  <si>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</si>
  <si>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</si>
  <si>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</si>
  <si>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</si>
  <si>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</si>
  <si>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</si>
  <si>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</si>
  <si>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</si>
  <si>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</si>
  <si>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</si>
  <si>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</si>
  <si>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</si>
  <si>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</si>
  <si>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</si>
  <si>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</si>
  <si>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</si>
  <si>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</si>
  <si>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</si>
  <si>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</si>
  <si>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</si>
  <si>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</si>
  <si>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</si>
  <si>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</si>
  <si>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</si>
  <si>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</si>
  <si>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</si>
  <si>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</si>
  <si>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</si>
  <si>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</si>
  <si>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</si>
  <si>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</si>
  <si>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</si>
  <si>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</si>
  <si>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</si>
  <si>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</si>
  <si>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</si>
  <si>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</si>
  <si>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</si>
  <si>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</si>
  <si>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</si>
  <si>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</si>
  <si>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</si>
  <si>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</si>
  <si>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</si>
  <si>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</si>
  <si>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</si>
  <si>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</si>
  <si>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</si>
  <si>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</si>
  <si>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</si>
  <si>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</si>
  <si>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</si>
  <si>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</si>
  <si>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</si>
  <si>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</si>
  <si>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</si>
  <si>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</si>
  <si>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</si>
  <si>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</si>
  <si>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</si>
  <si>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</si>
  <si>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</si>
  <si>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</si>
  <si>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</si>
  <si>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</si>
  <si>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</si>
  <si>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</si>
  <si>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</si>
  <si>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</si>
  <si>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</si>
  <si>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</si>
  <si>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</si>
  <si>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</si>
  <si>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</si>
  <si>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</si>
  <si>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</si>
  <si>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</si>
  <si>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</si>
  <si>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</si>
  <si>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</si>
  <si>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</si>
  <si>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</si>
  <si>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</si>
  <si>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</si>
  <si>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</si>
  <si>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</si>
  <si>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</si>
  <si>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</si>
  <si>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</si>
  <si>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</si>
  <si>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</si>
  <si>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</si>
  <si>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</si>
  <si>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</si>
  <si>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</si>
  <si>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</si>
  <si>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</si>
  <si>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</si>
  <si>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</si>
  <si>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</si>
  <si>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</si>
  <si>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</si>
  <si>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</si>
  <si>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</si>
  <si>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</si>
  <si>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</si>
  <si>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</si>
  <si>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</si>
  <si>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</si>
  <si>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</si>
  <si>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</si>
  <si>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</si>
  <si>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</si>
  <si>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</si>
  <si>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</si>
  <si>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</si>
  <si>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</si>
  <si>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</si>
  <si>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</si>
  <si>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</si>
  <si>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</si>
  <si>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</si>
  <si>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</si>
  <si>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</si>
  <si>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</si>
  <si>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</si>
  <si>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</si>
  <si>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</si>
  <si>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</si>
  <si>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</si>
  <si>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</si>
  <si>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</si>
  <si>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</si>
  <si>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</si>
  <si>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</si>
  <si>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</si>
  <si>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</si>
  <si>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</si>
  <si>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</si>
  <si>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</si>
  <si>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</si>
  <si>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</si>
  <si>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</si>
  <si>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</si>
  <si>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</si>
  <si>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</si>
  <si>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</si>
  <si>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</si>
  <si>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</si>
  <si>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</si>
  <si>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</si>
  <si>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</si>
  <si>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</si>
  <si>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</si>
  <si>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</si>
  <si>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</si>
  <si>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</si>
  <si>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</si>
  <si>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</si>
  <si>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</si>
  <si>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</si>
  <si>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</si>
  <si>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</si>
  <si>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</si>
  <si>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</si>
  <si>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</si>
  <si>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</si>
  <si>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</si>
  <si>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</si>
  <si>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</si>
  <si>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</si>
  <si>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</si>
  <si>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</si>
  <si>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</si>
  <si>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</si>
  <si>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</si>
  <si>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</si>
  <si>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</si>
  <si>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</si>
  <si>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</si>
  <si>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</si>
  <si>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</si>
  <si>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</si>
  <si>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</si>
  <si>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</si>
  <si>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</si>
  <si>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</si>
  <si>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</si>
  <si>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</si>
  <si>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</si>
  <si>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</si>
  <si>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</si>
  <si>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</si>
  <si>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</si>
  <si>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</si>
  <si>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</si>
  <si>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</si>
  <si>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</si>
  <si>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</si>
  <si>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</si>
  <si>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</si>
  <si>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</si>
  <si>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</si>
  <si>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</si>
  <si>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</si>
  <si>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</si>
  <si>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</si>
  <si>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</si>
  <si>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</si>
  <si>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</si>
  <si>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</si>
  <si>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</si>
  <si>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</si>
  <si>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</si>
  <si>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</si>
  <si>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</si>
  <si>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</si>
  <si>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</si>
  <si>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</si>
  <si>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</si>
  <si>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</si>
  <si>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</si>
  <si>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</si>
  <si>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</si>
  <si>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</si>
  <si>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</si>
  <si>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</si>
  <si>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</si>
  <si>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</si>
  <si>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</si>
  <si>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</si>
  <si>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</si>
  <si>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</si>
  <si>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</si>
  <si>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</si>
  <si>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</si>
  <si>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</si>
  <si>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</si>
  <si>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</si>
  <si>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</si>
  <si>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</si>
  <si>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</si>
  <si>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</si>
  <si>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</si>
  <si>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</si>
  <si>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</si>
  <si>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</si>
  <si>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</si>
  <si>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</si>
  <si>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</si>
  <si>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</si>
  <si>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</si>
  <si>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</si>
  <si>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</si>
  <si>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</si>
  <si>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</si>
  <si>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</si>
  <si>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</si>
  <si>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</si>
  <si>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</si>
  <si>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</si>
  <si>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</si>
  <si>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</si>
  <si>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</si>
  <si>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</si>
  <si>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</si>
  <si>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</si>
  <si>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</si>
  <si>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</si>
  <si>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</si>
  <si>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</si>
  <si>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</si>
  <si>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</si>
  <si>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</si>
  <si>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</si>
  <si>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</si>
  <si>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</si>
  <si>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</si>
  <si>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</si>
  <si>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</si>
  <si>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</si>
  <si>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</si>
  <si>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</si>
  <si>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</si>
  <si>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</si>
  <si>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</si>
  <si>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</si>
  <si>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</si>
  <si>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</si>
  <si>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</si>
  <si>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</si>
  <si>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</si>
  <si>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</si>
  <si>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</si>
  <si>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</si>
  <si>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</si>
  <si>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</si>
  <si>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</si>
  <si>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</si>
  <si>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</si>
  <si>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</si>
  <si>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</si>
  <si>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</si>
  <si>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</si>
  <si>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</si>
  <si>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</si>
  <si>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</si>
  <si>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</si>
  <si>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</si>
  <si>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</si>
  <si>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</si>
  <si>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</si>
  <si>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</si>
  <si>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</si>
  <si>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</si>
  <si>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</si>
  <si>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</si>
  <si>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</si>
  <si>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</si>
  <si>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</si>
  <si>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</si>
  <si>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</si>
  <si>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</si>
  <si>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</si>
  <si>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</si>
  <si>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</si>
  <si>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</si>
  <si>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</si>
  <si>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</si>
  <si>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</si>
  <si>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</si>
  <si>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</si>
  <si>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</si>
  <si>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</si>
  <si>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</si>
  <si>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</si>
  <si>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</si>
  <si>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</si>
  <si>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</si>
  <si>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</si>
  <si>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</si>
  <si>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</si>
  <si>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</si>
  <si>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</si>
  <si>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</si>
  <si>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</si>
  <si>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</si>
  <si>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</si>
  <si>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</si>
  <si>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</si>
  <si>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</si>
  <si>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</si>
  <si>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</si>
  <si>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</si>
  <si>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</si>
  <si>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</si>
  <si>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</si>
  <si>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</si>
  <si>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</si>
  <si>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</si>
  <si>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</si>
  <si>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</si>
  <si>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</si>
  <si>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</si>
  <si>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</si>
  <si>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</si>
  <si>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</si>
  <si>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</si>
  <si>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</si>
  <si>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</si>
  <si>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</si>
  <si>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</si>
  <si>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</si>
  <si>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</si>
  <si>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</si>
  <si>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</si>
  <si>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</si>
  <si>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</si>
  <si>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</si>
  <si>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</si>
  <si>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</si>
  <si>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</si>
  <si>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</si>
  <si>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</si>
  <si>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</si>
  <si>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</si>
  <si>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</si>
  <si>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</si>
  <si>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</si>
  <si>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</si>
  <si>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</si>
  <si>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</si>
  <si>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</si>
  <si>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</si>
  <si>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</si>
  <si>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</si>
  <si>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</si>
  <si>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</si>
  <si>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</si>
  <si>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</si>
  <si>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</si>
  <si>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</si>
  <si>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</si>
  <si>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</si>
  <si>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</si>
  <si>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</si>
  <si>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</si>
  <si>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</si>
  <si>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</si>
  <si>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</si>
  <si>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</si>
  <si>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</si>
  <si>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</si>
  <si>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</si>
  <si>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</si>
  <si>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</si>
  <si>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</si>
  <si>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</si>
  <si>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</si>
  <si>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</si>
  <si>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</si>
  <si>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</si>
  <si>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</si>
  <si>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</si>
  <si>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</si>
  <si>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</si>
  <si>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</si>
  <si>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</si>
  <si>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</si>
  <si>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</si>
  <si>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</si>
  <si>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</si>
  <si>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</si>
  <si>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</si>
  <si>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</si>
  <si>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</si>
  <si>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</si>
  <si>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</si>
  <si>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</si>
  <si>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</si>
  <si>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</si>
  <si>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</si>
  <si>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</si>
  <si>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</si>
  <si>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</si>
  <si>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</si>
  <si>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</si>
  <si>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</si>
  <si>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</si>
  <si>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</si>
  <si>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</si>
  <si>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</si>
  <si>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</si>
  <si>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</si>
  <si>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</si>
  <si>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</si>
  <si>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</si>
  <si>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</si>
  <si>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</si>
  <si>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</si>
  <si>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</si>
  <si>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</si>
  <si>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</si>
  <si>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</si>
  <si>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</si>
  <si>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</si>
  <si>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</si>
  <si>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</si>
  <si>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</si>
  <si>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</si>
  <si>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</si>
  <si>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</si>
  <si>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</si>
  <si>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</si>
  <si>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</si>
  <si>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</si>
  <si>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</si>
  <si>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</si>
  <si>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</si>
  <si>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</si>
  <si>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</si>
  <si>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</si>
  <si>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</si>
  <si>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</si>
  <si>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</si>
  <si>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</si>
  <si>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</si>
  <si>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</si>
  <si>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</si>
  <si>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</si>
  <si>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</si>
  <si>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</si>
  <si>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</si>
  <si>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</si>
  <si>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</si>
  <si>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</si>
  <si>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</si>
  <si>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</si>
  <si>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</si>
  <si>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</si>
  <si>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</si>
  <si>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</si>
  <si>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</si>
  <si>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</si>
  <si>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</si>
  <si>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</si>
  <si>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</si>
  <si>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</si>
  <si>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</si>
  <si>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</si>
  <si>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</si>
  <si>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</si>
  <si>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</si>
  <si>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</si>
  <si>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</si>
  <si>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</si>
  <si>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</si>
  <si>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</si>
  <si>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</si>
  <si>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</si>
  <si>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</si>
  <si>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</si>
  <si>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</si>
  <si>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</si>
  <si>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</si>
  <si>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</si>
  <si>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</si>
  <si>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</si>
  <si>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</si>
  <si>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</si>
  <si>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</si>
  <si>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</si>
  <si>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</si>
  <si>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</si>
  <si>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</si>
  <si>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</si>
  <si>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</si>
  <si>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</si>
  <si>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</si>
  <si>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</si>
  <si>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</si>
  <si>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</si>
  <si>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</si>
  <si>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</si>
  <si>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</si>
  <si>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</si>
  <si>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</si>
  <si>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</si>
  <si>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</si>
  <si>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</si>
  <si>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</si>
  <si>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</si>
  <si>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</si>
  <si>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</si>
  <si>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</si>
  <si>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</si>
  <si>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</si>
  <si>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</si>
  <si>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</si>
  <si>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</si>
  <si>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</si>
  <si>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</si>
  <si>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</si>
  <si>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</si>
  <si>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</si>
  <si>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</si>
  <si>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</si>
  <si>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</si>
  <si>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</si>
  <si>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</si>
  <si>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</si>
  <si>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</si>
  <si>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</si>
  <si>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</si>
  <si>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</si>
  <si>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</si>
  <si>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</si>
  <si>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</si>
  <si>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</si>
  <si>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</si>
  <si>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</si>
  <si>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</si>
  <si>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</si>
  <si>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</si>
  <si>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</si>
  <si>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</si>
  <si>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</si>
  <si>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</si>
  <si>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</si>
  <si>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</si>
  <si>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</si>
  <si>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</si>
  <si>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</si>
  <si>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</si>
  <si>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</si>
  <si>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</si>
  <si>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</si>
  <si>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</si>
  <si>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</si>
  <si>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</si>
  <si>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</si>
  <si>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</si>
  <si>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</si>
  <si>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</si>
  <si>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</si>
  <si>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</si>
  <si>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</si>
  <si>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</si>
  <si>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</si>
  <si>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</si>
  <si>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</si>
  <si>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</si>
  <si>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</si>
  <si>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</si>
  <si>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</si>
  <si>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</si>
  <si>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</si>
  <si>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</si>
  <si>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</si>
  <si>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</si>
  <si>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</si>
  <si>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</si>
  <si>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</si>
  <si>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</si>
  <si>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</si>
  <si>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</si>
  <si>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</si>
  <si>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</si>
  <si>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</si>
  <si>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</si>
  <si>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</si>
  <si>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</si>
  <si>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</si>
  <si>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</si>
  <si>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</si>
  <si>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</si>
  <si>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</si>
  <si>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</si>
  <si>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</si>
  <si>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</si>
  <si>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</si>
  <si>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</si>
  <si>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</si>
  <si>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</si>
  <si>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</si>
  <si>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</si>
  <si>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</si>
  <si>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</si>
  <si>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</si>
  <si>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</si>
  <si>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</si>
  <si>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</si>
  <si>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</si>
  <si>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</si>
  <si>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</si>
  <si>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</si>
  <si>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</si>
  <si>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</si>
  <si>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</si>
  <si>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</si>
  <si>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</si>
  <si>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</si>
  <si>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</si>
  <si>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</si>
  <si>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</si>
  <si>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</si>
  <si>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</si>
  <si>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</si>
  <si>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</si>
  <si>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</si>
  <si>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</si>
  <si>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</si>
  <si>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</si>
  <si>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</si>
  <si>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</si>
  <si>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</si>
  <si>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</si>
  <si>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</si>
  <si>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</si>
  <si>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</si>
  <si>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</si>
  <si>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</si>
  <si>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</si>
  <si>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</si>
  <si>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</si>
  <si>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</si>
  <si>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</si>
  <si>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</si>
  <si>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</si>
  <si>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</si>
  <si>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</si>
  <si>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</si>
  <si>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</si>
  <si>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</si>
  <si>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</si>
  <si>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</si>
  <si>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</si>
  <si>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</si>
  <si>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</si>
  <si>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</si>
  <si>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</si>
  <si>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</si>
  <si>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</si>
  <si>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</si>
  <si>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</si>
  <si>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</si>
  <si>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</si>
  <si>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</si>
  <si>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</si>
  <si>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</si>
  <si>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</si>
  <si>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</si>
  <si>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</si>
  <si>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</si>
  <si>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</si>
  <si>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</si>
  <si>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</si>
  <si>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</si>
  <si>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</si>
  <si>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</si>
  <si>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</si>
  <si>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</si>
  <si>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</si>
  <si>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</si>
  <si>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</si>
  <si>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</si>
  <si>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</si>
  <si>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</si>
  <si>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</si>
  <si>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</si>
  <si>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</si>
  <si>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</si>
  <si>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</si>
  <si>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</si>
  <si>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</si>
  <si>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</si>
  <si>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</si>
  <si>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</si>
  <si>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</si>
  <si>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</si>
  <si>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</si>
  <si>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</si>
  <si>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</si>
  <si>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</si>
  <si>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</si>
  <si>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</si>
  <si>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</si>
  <si>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</si>
  <si>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</si>
  <si>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</si>
  <si>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</si>
  <si>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</si>
  <si>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</si>
  <si>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</si>
  <si>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</si>
  <si>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</si>
  <si>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</si>
  <si>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</si>
  <si>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</si>
  <si>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</si>
  <si>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</si>
  <si>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</si>
  <si>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</si>
  <si>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</si>
  <si>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</si>
  <si>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</si>
  <si>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</si>
  <si>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</si>
  <si>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</si>
  <si>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</si>
  <si>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</si>
  <si>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</si>
  <si>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</si>
  <si>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</si>
  <si>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</si>
  <si>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</si>
  <si>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</si>
  <si>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</si>
  <si>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</si>
  <si>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</si>
  <si>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</si>
  <si>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</si>
  <si>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</si>
  <si>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</si>
  <si>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</si>
  <si>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</si>
  <si>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</si>
  <si>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</si>
  <si>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</si>
  <si>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</si>
  <si>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</si>
  <si>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</si>
  <si>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</si>
  <si>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</si>
  <si>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</si>
  <si>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</si>
  <si>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</si>
  <si>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</si>
  <si>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</si>
  <si>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</si>
  <si>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</si>
  <si>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</si>
  <si>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</si>
  <si>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</si>
  <si>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</si>
  <si>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</si>
  <si>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</si>
  <si>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</si>
  <si>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</si>
  <si>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</si>
  <si>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</si>
  <si>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</si>
  <si>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</si>
  <si>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</si>
  <si>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</si>
  <si>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</si>
  <si>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</si>
  <si>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</si>
  <si>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</si>
  <si>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</si>
  <si>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</si>
  <si>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</si>
  <si>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</si>
  <si>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</si>
  <si>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</si>
  <si>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</si>
  <si>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</si>
  <si>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</si>
  <si>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</si>
  <si>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</si>
  <si>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</si>
  <si>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</si>
  <si>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</si>
  <si>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</si>
  <si>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</si>
  <si>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</si>
  <si>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</si>
  <si>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</si>
  <si>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</si>
  <si>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</si>
  <si>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</si>
  <si>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</si>
  <si>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</si>
  <si>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</si>
  <si>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</si>
  <si>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</si>
  <si>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</si>
  <si>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</si>
  <si>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</si>
  <si>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</si>
  <si>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</si>
  <si>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</si>
  <si>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</si>
  <si>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</si>
  <si>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</si>
  <si>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</si>
  <si>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</si>
  <si>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</si>
  <si>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</si>
  <si>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</si>
  <si>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</si>
  <si>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</si>
  <si>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</si>
  <si>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</si>
  <si>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</si>
  <si>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</si>
  <si>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</si>
  <si>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</si>
  <si>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</si>
  <si>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</si>
  <si>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</si>
  <si>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</si>
  <si>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</si>
  <si>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</si>
  <si>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</si>
  <si>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</si>
  <si>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</si>
  <si>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</si>
  <si>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</si>
  <si>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</si>
  <si>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</si>
  <si>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</si>
  <si>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</si>
  <si>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</si>
  <si>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</si>
  <si>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</si>
  <si>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</si>
  <si>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</si>
  <si>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</si>
  <si>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</si>
  <si>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</si>
  <si>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</si>
  <si>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</si>
  <si>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</si>
  <si>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</si>
  <si>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</si>
  <si>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</si>
  <si>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</si>
  <si>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</si>
  <si>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</si>
  <si>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</si>
  <si>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</si>
  <si>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</si>
  <si>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</si>
  <si>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</si>
  <si>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</si>
  <si>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</si>
  <si>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</si>
  <si>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</si>
  <si>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</si>
  <si>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</si>
  <si>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</si>
  <si>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</si>
  <si>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</si>
  <si>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</si>
  <si>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</si>
  <si>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</si>
  <si>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</si>
  <si>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</si>
  <si>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</si>
  <si>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</si>
  <si>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</si>
  <si>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</si>
  <si>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</si>
  <si>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</si>
  <si>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</si>
  <si>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</si>
  <si>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</si>
  <si>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</si>
  <si>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</si>
  <si>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</si>
  <si>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</si>
  <si>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</si>
  <si>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</si>
  <si>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</si>
  <si>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</si>
  <si>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</si>
  <si>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</si>
  <si>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</si>
  <si>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</si>
  <si>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</si>
  <si>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</si>
  <si>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</si>
  <si>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</si>
  <si>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</si>
  <si>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</si>
  <si>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</si>
  <si>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</si>
  <si>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</si>
  <si>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</si>
  <si>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</si>
  <si>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</si>
  <si>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</si>
  <si>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</si>
  <si>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</si>
  <si>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</si>
  <si>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</si>
  <si>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</si>
  <si>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</si>
  <si>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</si>
  <si>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</si>
  <si>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</si>
  <si>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</si>
  <si>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</si>
  <si>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</si>
  <si>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</si>
  <si>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</si>
  <si>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</si>
  <si>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</si>
  <si>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</si>
  <si>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</si>
  <si>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</si>
  <si>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</si>
  <si>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</si>
  <si>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</si>
  <si>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</si>
  <si>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</si>
  <si>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</si>
  <si>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</si>
  <si>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</si>
  <si>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</si>
  <si>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</si>
  <si>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</si>
  <si>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</si>
  <si>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</si>
  <si>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</si>
  <si>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</si>
  <si>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</si>
  <si>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</si>
  <si>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</si>
  <si>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</si>
  <si>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</si>
  <si>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</si>
  <si>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</si>
  <si>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</si>
  <si>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</si>
  <si>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</si>
  <si>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</si>
  <si>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</si>
  <si>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</si>
  <si>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</si>
  <si>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</si>
  <si>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</si>
  <si>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</si>
  <si>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</si>
  <si>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</si>
  <si>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</si>
  <si>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</si>
  <si>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</si>
  <si>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</si>
  <si>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</si>
  <si>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</si>
  <si>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</si>
  <si>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</si>
  <si>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</si>
  <si>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</si>
  <si>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</si>
  <si>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</si>
  <si>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</si>
  <si>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</si>
  <si>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</si>
  <si>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</si>
  <si>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</si>
  <si>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</si>
  <si>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</si>
  <si>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</si>
  <si>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</si>
  <si>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</si>
  <si>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</si>
  <si>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</si>
  <si>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</si>
  <si>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</si>
  <si>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</si>
  <si>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</si>
  <si>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</si>
  <si>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</si>
  <si>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</si>
  <si>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</si>
  <si>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</si>
  <si>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</si>
  <si>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</si>
  <si>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</si>
  <si>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</si>
  <si>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</si>
  <si>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</si>
  <si>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</si>
  <si>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</si>
  <si>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</si>
  <si>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</si>
  <si>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</si>
  <si>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</si>
  <si>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</si>
  <si>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</si>
  <si>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</si>
  <si>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</si>
  <si>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</si>
  <si>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</si>
  <si>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</si>
  <si>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</si>
  <si>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</si>
  <si>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</si>
  <si>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</si>
  <si>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</si>
  <si>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</si>
  <si>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</si>
  <si>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</si>
  <si>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</si>
  <si>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</si>
  <si>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</si>
  <si>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</si>
  <si>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</si>
  <si>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</si>
  <si>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</si>
  <si>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</si>
  <si>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</si>
  <si>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</si>
  <si>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</si>
  <si>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</si>
  <si>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</si>
  <si>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</si>
  <si>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</si>
  <si>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</si>
  <si>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</si>
  <si>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</si>
  <si>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</si>
  <si>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</si>
  <si>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</si>
  <si>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</si>
  <si>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</si>
  <si>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</si>
  <si>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</si>
  <si>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</si>
  <si>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</si>
  <si>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</si>
  <si>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</si>
  <si>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</si>
  <si>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</si>
  <si>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</si>
  <si>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</si>
  <si>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</si>
  <si>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</si>
  <si>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</si>
  <si>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</si>
  <si>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</si>
  <si>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</si>
  <si>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</si>
  <si>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</si>
  <si>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</si>
  <si>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</si>
  <si>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</si>
  <si>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</si>
  <si>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</si>
  <si>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</si>
  <si>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</si>
  <si>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</si>
  <si>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</si>
  <si>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</si>
  <si>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</si>
  <si>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</si>
  <si>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</si>
  <si>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</si>
  <si>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</si>
  <si>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</si>
  <si>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</si>
  <si>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</si>
  <si>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</si>
  <si>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</si>
  <si>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</si>
  <si>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</si>
  <si>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</si>
  <si>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</si>
  <si>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</si>
  <si>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</si>
  <si>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</si>
  <si>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</si>
  <si>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</si>
  <si>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</si>
  <si>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</si>
  <si>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</si>
  <si>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</si>
  <si>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</si>
  <si>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</si>
  <si>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</si>
  <si>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</si>
  <si>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</si>
  <si>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</si>
  <si>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</si>
  <si>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</si>
  <si>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</si>
  <si>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</si>
  <si>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</si>
  <si>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</si>
  <si>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</si>
  <si>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</si>
  <si>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</si>
  <si>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</si>
  <si>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</si>
  <si>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</si>
  <si>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</si>
  <si>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</si>
  <si>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</si>
  <si>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</si>
  <si>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</si>
  <si>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</si>
  <si>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</si>
  <si>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</si>
  <si>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</si>
  <si>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</si>
  <si>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</si>
  <si>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</si>
  <si>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</si>
  <si>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</si>
  <si>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</si>
  <si>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</si>
  <si>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</si>
  <si>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</si>
  <si>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</si>
  <si>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</si>
  <si>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</si>
  <si>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</si>
  <si>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</si>
  <si>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</si>
  <si>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</si>
  <si>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</si>
  <si>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</si>
  <si>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</si>
  <si>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</si>
  <si>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</si>
  <si>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</si>
  <si>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</si>
  <si>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</si>
  <si>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</si>
  <si>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</si>
  <si>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</si>
  <si>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</si>
  <si>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</si>
  <si>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</si>
  <si>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</si>
  <si>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</si>
  <si>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</si>
  <si>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</si>
  <si>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</si>
  <si>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</si>
  <si>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</si>
  <si>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</si>
  <si>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</si>
  <si>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</si>
  <si>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</si>
  <si>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</si>
  <si>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</si>
  <si>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</si>
  <si>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</si>
  <si>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</si>
  <si>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</si>
  <si>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</si>
  <si>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</si>
  <si>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</si>
  <si>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</si>
  <si>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</si>
  <si>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</si>
  <si>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</si>
  <si>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</si>
  <si>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</si>
  <si>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</si>
  <si>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</si>
  <si>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</si>
  <si>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</si>
  <si>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</si>
  <si>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</si>
  <si>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</si>
  <si>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</si>
  <si>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</si>
  <si>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</si>
  <si>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</si>
  <si>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</si>
  <si>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</si>
  <si>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</si>
  <si>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</si>
  <si>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</si>
  <si>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</si>
  <si>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</si>
  <si>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</si>
  <si>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</si>
  <si>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</si>
  <si>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</si>
  <si>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</si>
  <si>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</si>
  <si>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</si>
  <si>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</si>
  <si>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</si>
  <si>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</si>
  <si>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</si>
  <si>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</si>
  <si>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</si>
  <si>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</si>
  <si>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</si>
  <si>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</si>
  <si>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</si>
  <si>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</si>
  <si>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</si>
  <si>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</si>
  <si>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</si>
  <si>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</si>
  <si>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</si>
  <si>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</si>
  <si>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</si>
  <si>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</si>
  <si>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</si>
  <si>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</si>
  <si>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</si>
  <si>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</si>
  <si>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</si>
  <si>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</si>
  <si>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</si>
  <si>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</si>
  <si>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</si>
  <si>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</si>
  <si>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</si>
  <si>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</si>
  <si>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</si>
  <si>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</si>
  <si>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</si>
  <si>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</si>
  <si>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</si>
  <si>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</si>
  <si>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</si>
  <si>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</si>
  <si>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</si>
  <si>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</si>
  <si>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</si>
  <si>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</si>
  <si>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</si>
  <si>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</si>
  <si>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</si>
  <si>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</si>
  <si>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</si>
  <si>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</si>
  <si>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</si>
  <si>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</si>
  <si>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</si>
  <si>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</si>
  <si>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</si>
  <si>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</si>
  <si>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</si>
  <si>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</si>
  <si>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</si>
  <si>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</si>
  <si>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</si>
  <si>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</si>
  <si>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</si>
  <si>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</si>
  <si>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</si>
  <si>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</si>
  <si>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</si>
  <si>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</si>
  <si>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</si>
  <si>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</si>
  <si>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</si>
  <si>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</si>
  <si>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</si>
  <si>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</si>
  <si>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</si>
  <si>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</si>
  <si>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</si>
  <si>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</si>
  <si>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</si>
  <si>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</si>
  <si>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</si>
  <si>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</si>
  <si>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</si>
  <si>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</si>
  <si>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</si>
  <si>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</si>
  <si>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</si>
  <si>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</si>
  <si>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</si>
  <si>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</si>
  <si>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</si>
  <si>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</si>
  <si>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</si>
  <si>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</si>
  <si>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</si>
  <si>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</si>
  <si>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</si>
  <si>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</si>
  <si>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</si>
  <si>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</si>
  <si>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</si>
  <si>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</si>
  <si>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</si>
  <si>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</si>
  <si>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</si>
  <si>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</si>
  <si>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</si>
  <si>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</si>
  <si>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</si>
  <si>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</si>
  <si>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</si>
  <si>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</si>
  <si>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</si>
  <si>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</si>
  <si>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</si>
  <si>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</si>
  <si>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</si>
  <si>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</si>
  <si>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</si>
  <si>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</si>
  <si>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</si>
  <si>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</si>
  <si>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</si>
  <si>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</si>
  <si>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</si>
  <si>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</si>
  <si>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</si>
  <si>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</si>
  <si>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</si>
  <si>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</si>
  <si>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</si>
  <si>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</si>
  <si>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</si>
  <si>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</si>
  <si>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</si>
  <si>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</si>
  <si>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</si>
  <si>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</si>
  <si>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</si>
  <si>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</si>
  <si>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</si>
  <si>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</si>
  <si>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</si>
  <si>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</si>
  <si>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</si>
  <si>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</si>
  <si>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</si>
  <si>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</si>
  <si>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</si>
  <si>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</si>
  <si>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</si>
  <si>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</si>
  <si>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</si>
  <si>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</si>
  <si>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</si>
  <si>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</si>
  <si>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</si>
  <si>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</si>
  <si>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</si>
  <si>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</si>
  <si>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</si>
  <si>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</si>
  <si>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</si>
  <si>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</si>
  <si>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</si>
  <si>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</si>
  <si>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</si>
  <si>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</si>
  <si>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</si>
  <si>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</si>
  <si>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</si>
  <si>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</si>
  <si>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</si>
  <si>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</si>
  <si>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</si>
  <si>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</si>
  <si>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</si>
  <si>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</si>
  <si>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</si>
  <si>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</si>
  <si>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</si>
  <si>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</si>
  <si>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</si>
  <si>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</si>
  <si>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</si>
  <si>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</si>
  <si>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</si>
  <si>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</si>
  <si>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</si>
  <si>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</si>
  <si>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</si>
  <si>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</si>
  <si>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</si>
  <si>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</si>
  <si>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</si>
  <si>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</si>
  <si>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</si>
  <si>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</si>
  <si>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</si>
  <si>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</si>
  <si>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</si>
  <si>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</si>
  <si>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</si>
  <si>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</si>
  <si>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</si>
  <si>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</si>
  <si>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</si>
  <si>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</si>
  <si>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</si>
  <si>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</si>
  <si>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</si>
  <si>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</si>
  <si>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</si>
  <si>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</si>
  <si>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</si>
  <si>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</si>
  <si>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</si>
  <si>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</si>
  <si>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</si>
  <si>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</si>
  <si>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</si>
  <si>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</si>
  <si>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</si>
  <si>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</si>
  <si>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</si>
  <si>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</si>
  <si>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</si>
  <si>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</si>
  <si>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</si>
  <si>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</si>
  <si>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</si>
  <si>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</si>
  <si>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</si>
  <si>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</si>
  <si>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</si>
  <si>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</si>
  <si>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</si>
  <si>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</si>
  <si>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</si>
  <si>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</si>
  <si>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</si>
  <si>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</si>
  <si>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</si>
  <si>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</si>
  <si>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</si>
  <si>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</si>
  <si>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</si>
  <si>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</si>
  <si>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</si>
  <si>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</si>
  <si>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</si>
  <si>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</si>
  <si>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</si>
  <si>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</si>
  <si>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</si>
  <si>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</si>
  <si>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</si>
  <si>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</si>
  <si>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</si>
  <si>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</si>
  <si>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</si>
  <si>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</si>
  <si>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</si>
  <si>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</si>
  <si>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</si>
  <si>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</si>
  <si>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</si>
  <si>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</si>
  <si>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</si>
  <si>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</si>
  <si>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</si>
  <si>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</si>
  <si>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</si>
  <si>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</si>
  <si>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</si>
  <si>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</si>
  <si>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</si>
  <si>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</si>
  <si>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</si>
  <si>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</si>
  <si>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</si>
  <si>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</si>
  <si>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</si>
  <si>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</si>
  <si>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</si>
  <si>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</si>
  <si>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</si>
  <si>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</si>
  <si>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</si>
  <si>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</si>
  <si>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</si>
  <si>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</si>
  <si>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</si>
  <si>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</si>
  <si>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</si>
  <si>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</si>
  <si>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</si>
  <si>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</si>
  <si>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</si>
  <si>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</si>
  <si>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</si>
  <si>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</si>
  <si>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</si>
  <si>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</si>
  <si>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</si>
  <si>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</si>
  <si>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</si>
  <si>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</si>
  <si>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</si>
  <si>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</si>
  <si>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</si>
  <si>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</si>
  <si>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</si>
  <si>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</si>
  <si>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</si>
  <si>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</si>
  <si>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</si>
  <si>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</si>
  <si>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</si>
  <si>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</si>
  <si>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</si>
  <si>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</si>
  <si>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</si>
  <si>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</si>
  <si>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</si>
  <si>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</si>
  <si>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</si>
  <si>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</si>
  <si>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</si>
  <si>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</si>
  <si>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</si>
  <si>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</si>
  <si>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</si>
  <si>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</si>
  <si>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</si>
  <si>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</si>
  <si>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</si>
  <si>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</si>
  <si>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</si>
  <si>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</si>
  <si>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</si>
  <si>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</si>
  <si>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</si>
  <si>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</si>
  <si>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</si>
  <si>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</si>
  <si>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</si>
  <si>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</si>
  <si>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</si>
  <si>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</si>
  <si>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</si>
  <si>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</si>
  <si>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</si>
  <si>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</si>
  <si>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</si>
  <si>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</si>
  <si>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</si>
  <si>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</si>
  <si>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</si>
  <si>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</si>
  <si>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</si>
  <si>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</si>
  <si>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</si>
  <si>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</si>
  <si>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</si>
  <si>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</si>
  <si>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</si>
  <si>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</si>
  <si>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</si>
  <si>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</si>
  <si>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</si>
  <si>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</si>
  <si>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</si>
  <si>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</si>
  <si>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</si>
  <si>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</si>
  <si>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</si>
  <si>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</si>
  <si>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</si>
  <si>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</si>
  <si>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</si>
  <si>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</si>
  <si>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</si>
  <si>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</si>
  <si>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</si>
  <si>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</si>
  <si>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</si>
  <si>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</si>
  <si>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</si>
  <si>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</si>
  <si>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</si>
  <si>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</si>
  <si>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</si>
  <si>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</si>
  <si>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</si>
  <si>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</si>
  <si>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</si>
  <si>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</si>
  <si>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</si>
  <si>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</si>
  <si>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</si>
  <si>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</si>
  <si>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</si>
  <si>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</si>
  <si>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</si>
  <si>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</si>
  <si>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</si>
  <si>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</si>
  <si>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</si>
  <si>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</si>
  <si>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</si>
  <si>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</si>
  <si>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</si>
  <si>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</si>
  <si>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</si>
  <si>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</si>
  <si>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</si>
  <si>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</si>
  <si>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</si>
  <si>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</si>
  <si>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</si>
  <si>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</si>
  <si>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</si>
  <si>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</si>
  <si>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</si>
  <si>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</si>
  <si>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</si>
  <si>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</si>
  <si>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</si>
  <si>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</si>
  <si>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</si>
  <si>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</si>
  <si>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</si>
  <si>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</si>
  <si>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</si>
  <si>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</si>
  <si>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</si>
  <si>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</si>
  <si>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</si>
  <si>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</si>
  <si>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</si>
  <si>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</si>
  <si>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</si>
  <si>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</si>
  <si>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</si>
  <si>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</si>
  <si>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</si>
  <si>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</si>
  <si>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</si>
  <si>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</si>
  <si>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</si>
  <si>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</si>
  <si>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</si>
  <si>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</si>
  <si>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</si>
  <si>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</si>
  <si>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</si>
  <si>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</si>
  <si>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</si>
  <si>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</si>
  <si>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</si>
  <si>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</si>
  <si>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</si>
  <si>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</si>
  <si>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</si>
  <si>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</si>
  <si>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</si>
  <si>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</si>
  <si>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</si>
  <si>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</si>
  <si>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</si>
  <si>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</si>
  <si>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</si>
  <si>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</si>
  <si>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</si>
  <si>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</si>
  <si>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</si>
  <si>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</si>
  <si>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</si>
  <si>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</si>
  <si>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</si>
  <si>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</si>
  <si>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</si>
  <si>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</si>
  <si>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</si>
  <si>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</si>
  <si>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</si>
  <si>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</si>
  <si>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</si>
  <si>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</si>
  <si>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</si>
  <si>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</si>
  <si>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</si>
  <si>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</si>
  <si>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</si>
  <si>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</si>
  <si>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</si>
  <si>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</si>
  <si>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</si>
  <si>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</si>
  <si>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</si>
  <si>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</si>
  <si>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</si>
  <si>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</si>
  <si>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</si>
  <si>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</si>
  <si>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</si>
  <si>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</si>
  <si>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</si>
  <si>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</si>
  <si>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</si>
  <si>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</si>
  <si>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</si>
  <si>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</si>
  <si>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</si>
  <si>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</si>
  <si>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</si>
  <si>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</si>
  <si>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</si>
  <si>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</si>
  <si>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</si>
  <si>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</si>
  <si>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</si>
  <si>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</si>
  <si>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</si>
  <si>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</si>
  <si>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</si>
  <si>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</si>
  <si>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</si>
  <si>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</si>
  <si>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</si>
  <si>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</si>
  <si>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</si>
  <si>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</si>
  <si>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</si>
  <si>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</si>
  <si>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</si>
  <si>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</si>
  <si>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</si>
  <si>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</si>
  <si>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</si>
  <si>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</si>
  <si>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</si>
  <si>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</si>
  <si>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</si>
  <si>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</si>
  <si>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</si>
  <si>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</si>
  <si>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</si>
  <si>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</si>
  <si>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</si>
  <si>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</si>
  <si>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</si>
  <si>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</si>
  <si>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</si>
  <si>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</si>
  <si>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</si>
  <si>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</si>
  <si>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</si>
  <si>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</si>
  <si>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</si>
  <si>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</si>
  <si>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</si>
  <si>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</si>
  <si>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</si>
  <si>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</si>
  <si>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</si>
  <si>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</si>
  <si>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</si>
  <si>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</si>
  <si>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</si>
  <si>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</si>
  <si>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</si>
  <si>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</si>
  <si>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</si>
  <si>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</si>
  <si>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</si>
  <si>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</si>
  <si>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</si>
  <si>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</si>
  <si>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</si>
  <si>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</si>
  <si>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</si>
  <si>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</si>
  <si>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</si>
  <si>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</si>
  <si>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</si>
  <si>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</si>
  <si>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</si>
  <si>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</si>
  <si>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</si>
  <si>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</si>
  <si>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</si>
  <si>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</si>
  <si>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</si>
  <si>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</si>
  <si>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</si>
  <si>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</si>
  <si>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</si>
  <si>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</si>
  <si>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</si>
  <si>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</si>
  <si>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</si>
  <si>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</si>
  <si>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</si>
  <si>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</si>
  <si>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</si>
  <si>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</si>
  <si>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</si>
  <si>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</si>
  <si>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</si>
  <si>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</si>
  <si>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</si>
  <si>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</si>
  <si>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</si>
  <si>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</si>
  <si>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</si>
  <si>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</si>
  <si>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</si>
  <si>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</si>
  <si>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</si>
  <si>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</si>
  <si>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</si>
  <si>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</si>
  <si>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</si>
  <si>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</si>
  <si>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</si>
  <si>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</si>
  <si>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</si>
  <si>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</si>
  <si>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</si>
  <si>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</si>
  <si>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</si>
  <si>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</si>
  <si>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</si>
  <si>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</si>
  <si>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</si>
  <si>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</si>
  <si>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</si>
  <si>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</si>
  <si>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</si>
  <si>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</si>
  <si>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</si>
  <si>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</si>
  <si>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</si>
  <si>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</si>
  <si>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</si>
  <si>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</si>
  <si>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</si>
  <si>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</si>
  <si>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</si>
  <si>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</si>
  <si>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</si>
  <si>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</si>
  <si>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</si>
  <si>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</si>
  <si>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</si>
  <si>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</si>
  <si>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</si>
  <si>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</si>
  <si>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</si>
  <si>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</si>
  <si>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</si>
  <si>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</si>
  <si>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</si>
  <si>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</si>
  <si>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</si>
  <si>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</si>
  <si>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</si>
  <si>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</si>
  <si>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</si>
  <si>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</si>
  <si>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</si>
  <si>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</si>
  <si>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</si>
  <si>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</si>
  <si>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</si>
  <si>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</si>
  <si>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</si>
  <si>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</si>
  <si>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</si>
  <si>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</si>
  <si>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</si>
  <si>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</si>
  <si>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</si>
  <si>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</si>
  <si>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</si>
  <si>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</si>
  <si>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</si>
  <si>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</si>
  <si>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</si>
  <si>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</si>
  <si>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</si>
  <si>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</si>
  <si>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</si>
  <si>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</si>
  <si>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</si>
  <si>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</si>
  <si>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</si>
  <si>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</si>
  <si>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</si>
  <si>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</si>
  <si>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</si>
  <si>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</si>
  <si>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</si>
  <si>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</si>
  <si>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</si>
  <si>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</si>
  <si>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</si>
  <si>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</si>
  <si>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</si>
  <si>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</si>
  <si>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</si>
  <si>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</si>
  <si>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</si>
  <si>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</si>
  <si>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</si>
  <si>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</si>
  <si>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</si>
  <si>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</si>
  <si>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</si>
  <si>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</si>
  <si>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</si>
  <si>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</si>
  <si>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</si>
  <si>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</si>
  <si>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</si>
  <si>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</si>
  <si>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</si>
  <si>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</si>
  <si>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</si>
  <si>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</si>
  <si>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</si>
  <si>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</si>
  <si>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</si>
  <si>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</si>
  <si>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</si>
  <si>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</si>
  <si>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</si>
  <si>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</si>
  <si>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</si>
  <si>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</si>
  <si>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</si>
  <si>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</si>
  <si>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</si>
  <si>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</si>
  <si>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</si>
  <si>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</si>
  <si>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</si>
  <si>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</si>
  <si>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</si>
  <si>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</si>
  <si>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</si>
  <si>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</si>
  <si>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</si>
  <si>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</si>
  <si>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</si>
  <si>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</si>
  <si>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</si>
  <si>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</si>
  <si>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</si>
  <si>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</si>
  <si>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</si>
  <si>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</si>
  <si>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</si>
  <si>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</si>
  <si>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</si>
  <si>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</si>
  <si>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</si>
  <si>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</si>
  <si>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</si>
  <si>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</si>
  <si>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</si>
  <si>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</si>
  <si>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</si>
  <si>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</si>
  <si>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</si>
  <si>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</si>
  <si>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</si>
  <si>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</si>
  <si>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</si>
  <si>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</si>
  <si>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</si>
  <si>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</si>
  <si>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</si>
  <si>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</si>
  <si>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</si>
  <si>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</si>
  <si>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</si>
  <si>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</si>
  <si>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</si>
  <si>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</si>
  <si>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</si>
  <si>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</si>
  <si>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</si>
  <si>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</si>
  <si>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</si>
  <si>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</si>
  <si>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</si>
  <si>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</si>
  <si>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</si>
  <si>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</si>
  <si>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</si>
  <si>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</si>
  <si>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</si>
  <si>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</si>
  <si>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</si>
  <si>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</si>
  <si>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</si>
  <si>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</si>
  <si>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</si>
  <si>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</si>
  <si>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</si>
  <si>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</si>
  <si>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</si>
  <si>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</si>
  <si>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</si>
  <si>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</si>
  <si>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</si>
  <si>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</si>
  <si>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</si>
  <si>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</si>
  <si>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</si>
  <si>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</si>
  <si>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</si>
  <si>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</si>
  <si>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</si>
  <si>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</si>
  <si>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</si>
  <si>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</si>
  <si>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</si>
  <si>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</si>
  <si>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</si>
  <si>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</si>
  <si>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</si>
  <si>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</si>
  <si>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</si>
  <si>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</si>
  <si>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</si>
  <si>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</si>
  <si>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</si>
  <si>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</si>
  <si>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</si>
  <si>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</si>
  <si>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</si>
  <si>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</si>
  <si>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</si>
  <si>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</si>
  <si>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</si>
  <si>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</si>
  <si>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</si>
  <si>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</si>
  <si>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</si>
  <si>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</si>
  <si>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</si>
  <si>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</si>
  <si>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</si>
  <si>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</si>
  <si>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</si>
  <si>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</si>
  <si>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</si>
  <si>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</si>
  <si>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</si>
  <si>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</si>
  <si>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</si>
  <si>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</si>
  <si>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</si>
  <si>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</si>
  <si>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</si>
  <si>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</si>
  <si>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</si>
  <si>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</si>
  <si>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</si>
  <si>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</si>
  <si>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</si>
  <si>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</si>
  <si>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</si>
  <si>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</si>
  <si>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</si>
  <si>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</si>
  <si>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</si>
  <si>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</si>
  <si>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</si>
  <si>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</si>
  <si>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</si>
  <si>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</si>
  <si>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</si>
  <si>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</si>
  <si>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</si>
  <si>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</si>
  <si>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</si>
  <si>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</si>
  <si>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</si>
  <si>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</si>
  <si>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</si>
  <si>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</si>
  <si>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</si>
  <si>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</si>
  <si>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</si>
  <si>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</si>
  <si>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</si>
  <si>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</si>
  <si>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</si>
  <si>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</si>
  <si>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</si>
  <si>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</si>
  <si>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</si>
  <si>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</si>
  <si>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</si>
  <si>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</si>
  <si>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</si>
  <si>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</si>
  <si>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</si>
  <si>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</si>
  <si>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</si>
  <si>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</si>
  <si>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</si>
  <si>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</si>
  <si>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</si>
  <si>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</si>
  <si>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</si>
  <si>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</si>
  <si>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</si>
  <si>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</si>
  <si>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</si>
  <si>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</si>
  <si>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</si>
  <si>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</si>
  <si>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</si>
  <si>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</si>
  <si>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</si>
  <si>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</si>
  <si>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</si>
  <si>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</si>
  <si>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</si>
  <si>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</si>
  <si>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</si>
  <si>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</si>
  <si>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</si>
  <si>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</si>
  <si>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</si>
  <si>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</si>
  <si>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</si>
  <si>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</si>
  <si>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</si>
  <si>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</si>
  <si>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</si>
  <si>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</si>
  <si>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</si>
  <si>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</si>
  <si>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</si>
  <si>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</si>
  <si>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</si>
  <si>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</si>
  <si>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</si>
  <si>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</si>
  <si>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</si>
  <si>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</si>
  <si>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</si>
  <si>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</si>
  <si>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</si>
  <si>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</si>
  <si>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</si>
  <si>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</si>
  <si>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</si>
  <si>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</si>
  <si>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</si>
  <si>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</si>
  <si>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</si>
  <si>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</si>
  <si>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</si>
  <si>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</si>
  <si>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</si>
  <si>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</si>
  <si>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</si>
  <si>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</si>
  <si>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</si>
  <si>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</si>
  <si>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</si>
  <si>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</si>
  <si>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</si>
  <si>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</si>
  <si>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</si>
  <si>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</si>
  <si>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</si>
  <si>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</si>
  <si>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</si>
  <si>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</si>
  <si>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</si>
  <si>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</si>
  <si>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</si>
  <si>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</si>
  <si>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</si>
  <si>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</si>
  <si>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</si>
  <si>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</si>
  <si>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</si>
  <si>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</si>
  <si>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</si>
  <si>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</si>
  <si>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</si>
  <si>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</si>
  <si>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</si>
  <si>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</si>
  <si>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</si>
  <si>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</si>
  <si>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</si>
  <si>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</si>
  <si>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</si>
  <si>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</si>
  <si>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</si>
  <si>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</si>
  <si>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</si>
  <si>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</si>
  <si>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</si>
  <si>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</si>
  <si>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</si>
  <si>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</si>
  <si>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</si>
  <si>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</si>
  <si>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</si>
  <si>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</si>
  <si>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</si>
  <si>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</si>
  <si>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</si>
  <si>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</si>
  <si>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</si>
  <si>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</si>
  <si>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</si>
  <si>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</si>
  <si>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</si>
  <si>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</si>
  <si>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</si>
  <si>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</si>
  <si>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</si>
  <si>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</si>
  <si>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</si>
  <si>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</si>
  <si>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</si>
  <si>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</si>
  <si>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</si>
  <si>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</si>
  <si>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</si>
  <si>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</si>
  <si>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</si>
  <si>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</si>
  <si>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</si>
  <si>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</si>
  <si>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</si>
  <si>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</si>
  <si>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</si>
  <si>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</si>
  <si>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</si>
  <si>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</si>
  <si>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</si>
  <si>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</si>
  <si>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</si>
  <si>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</si>
  <si>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</si>
  <si>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</si>
  <si>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</si>
  <si>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</si>
  <si>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</si>
  <si>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</si>
  <si>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</si>
  <si>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</si>
  <si>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</si>
  <si>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</si>
  <si>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</si>
  <si>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</si>
  <si>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</si>
  <si>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</si>
  <si>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</si>
  <si>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</si>
  <si>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</si>
  <si>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</si>
  <si>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</si>
  <si>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</si>
  <si>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</si>
  <si>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</si>
  <si>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</si>
  <si>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</si>
  <si>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</si>
  <si>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</si>
  <si>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</si>
  <si>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</si>
  <si>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</si>
  <si>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</si>
  <si>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</si>
  <si>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</si>
  <si>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</si>
  <si>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</si>
  <si>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</si>
  <si>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</si>
  <si>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</si>
  <si>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</si>
  <si>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</si>
  <si>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</si>
  <si>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</si>
  <si>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</si>
  <si>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</si>
  <si>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</si>
  <si>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</si>
  <si>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</si>
  <si>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</si>
  <si>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</si>
  <si>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</si>
  <si>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</si>
  <si>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</si>
  <si>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</si>
  <si>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</si>
  <si>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</si>
  <si>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</si>
  <si>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</si>
  <si>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</si>
  <si>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</si>
  <si>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</si>
  <si>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</si>
  <si>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</si>
  <si>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</si>
  <si>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</si>
  <si>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</si>
  <si>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</si>
  <si>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</si>
  <si>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</si>
  <si>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</si>
  <si>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</si>
  <si>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</si>
  <si>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</si>
  <si>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</si>
  <si>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</si>
  <si>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</si>
  <si>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</si>
  <si>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</si>
  <si>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</si>
  <si>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</si>
  <si>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</si>
  <si>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</si>
  <si>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</si>
  <si>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</si>
  <si>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</si>
  <si>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</si>
  <si>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</si>
  <si>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</si>
  <si>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</si>
  <si>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</si>
  <si>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</si>
  <si>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</si>
  <si>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</si>
  <si>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</si>
  <si>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</si>
  <si>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</si>
  <si>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</si>
  <si>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</si>
  <si>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</si>
  <si>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</si>
  <si>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</si>
  <si>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</si>
  <si>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</si>
  <si>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</si>
  <si>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</si>
  <si>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</si>
  <si>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</si>
  <si>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</si>
  <si>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</si>
  <si>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</si>
  <si>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</si>
  <si>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</si>
  <si>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</si>
  <si>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</si>
  <si>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</si>
  <si>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</si>
  <si>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</si>
  <si>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</si>
  <si>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</si>
  <si>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</si>
  <si>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</si>
  <si>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</si>
  <si>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</si>
  <si>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</si>
  <si>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</si>
  <si>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</si>
  <si>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</si>
  <si>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</si>
  <si>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</si>
  <si>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</si>
  <si>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</si>
  <si>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</si>
  <si>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</si>
  <si>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</si>
  <si>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</si>
  <si>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</si>
  <si>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</si>
  <si>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</si>
  <si>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</si>
  <si>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</si>
  <si>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</si>
  <si>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</si>
  <si>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</si>
  <si>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</si>
  <si>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</si>
  <si>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</si>
  <si>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</si>
  <si>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</si>
  <si>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</si>
  <si>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</si>
  <si>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</si>
  <si>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</si>
  <si>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</si>
  <si>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</si>
  <si>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</si>
  <si>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</si>
  <si>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</si>
  <si>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</si>
  <si>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</si>
  <si>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</si>
  <si>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</si>
  <si>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</si>
  <si>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</si>
  <si>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</si>
  <si>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</si>
  <si>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</si>
  <si>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</si>
  <si>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</si>
  <si>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</si>
  <si>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</si>
  <si>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</si>
  <si>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</si>
  <si>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</si>
  <si>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</si>
  <si>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</si>
  <si>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</si>
  <si>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</si>
  <si>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</si>
  <si>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</si>
  <si>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</si>
  <si>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</si>
  <si>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</si>
  <si>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</si>
  <si>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</si>
  <si>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</si>
  <si>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</si>
  <si>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</si>
  <si>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</si>
  <si>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</si>
  <si>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</si>
  <si>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</si>
  <si>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</si>
  <si>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</si>
  <si>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</si>
  <si>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</si>
  <si>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</si>
  <si>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</si>
  <si>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</si>
  <si>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</si>
  <si>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</si>
  <si>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</si>
  <si>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</si>
  <si>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</si>
  <si>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</si>
  <si>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</si>
  <si>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</si>
  <si>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</si>
  <si>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</si>
  <si>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</si>
  <si>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</si>
  <si>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</si>
  <si>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</si>
  <si>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</si>
  <si>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</si>
  <si>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</si>
  <si>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</si>
  <si>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</si>
  <si>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</si>
  <si>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</si>
  <si>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</si>
  <si>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</si>
  <si>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</si>
  <si>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</si>
  <si>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</si>
  <si>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</si>
  <si>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</si>
  <si>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</si>
  <si>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</si>
  <si>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</si>
  <si>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</si>
  <si>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</si>
  <si>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</si>
  <si>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</si>
  <si>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</si>
  <si>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</si>
  <si>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</si>
  <si>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</si>
  <si>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</si>
  <si>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</si>
  <si>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</si>
  <si>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</si>
  <si>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</si>
  <si>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</si>
  <si>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</si>
  <si>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</si>
  <si>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</si>
  <si>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</si>
  <si>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</si>
  <si>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</si>
  <si>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</si>
  <si>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</si>
  <si>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</si>
  <si>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</si>
  <si>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</si>
  <si>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</si>
  <si>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</si>
  <si>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</si>
  <si>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</si>
  <si>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</si>
  <si>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</si>
  <si>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</si>
  <si>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</si>
  <si>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</si>
  <si>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</si>
  <si>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</si>
  <si>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</si>
  <si>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</si>
  <si>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</si>
  <si>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</si>
  <si>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</si>
  <si>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</si>
  <si>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</si>
  <si>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</si>
  <si>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</si>
  <si>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</si>
  <si>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</si>
  <si>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</si>
  <si>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</si>
  <si>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</si>
  <si>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</si>
  <si>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</si>
  <si>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</si>
  <si>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</si>
  <si>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</si>
  <si>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</si>
  <si>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</si>
  <si>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</si>
  <si>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</si>
  <si>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</si>
  <si>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</si>
  <si>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</si>
  <si>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</si>
  <si>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</si>
  <si>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</si>
  <si>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</si>
  <si>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</si>
  <si>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</si>
  <si>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</si>
  <si>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</si>
  <si>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</si>
  <si>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</si>
  <si>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</si>
  <si>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</si>
  <si>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</si>
  <si>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</si>
  <si>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</si>
  <si>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</si>
  <si>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</si>
  <si>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</si>
  <si>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</si>
  <si>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</si>
  <si>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</si>
  <si>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</si>
  <si>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</si>
  <si>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</si>
  <si>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</si>
  <si>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</si>
  <si>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</si>
  <si>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</si>
  <si>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</si>
  <si>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</si>
  <si>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</si>
  <si>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</si>
  <si>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</si>
  <si>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</si>
  <si>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</si>
  <si>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</si>
  <si>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</si>
  <si>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</si>
  <si>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</si>
  <si>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</si>
  <si>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</si>
  <si>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</si>
  <si>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</si>
  <si>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</si>
  <si>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</si>
  <si>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</si>
  <si>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</si>
  <si>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</si>
  <si>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</si>
  <si>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</si>
  <si>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</si>
  <si>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</si>
  <si>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</si>
  <si>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</si>
  <si>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</si>
  <si>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</si>
  <si>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</si>
  <si>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</si>
  <si>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</si>
  <si>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</si>
  <si>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</si>
  <si>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</si>
  <si>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</si>
  <si>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</si>
  <si>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</si>
  <si>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</si>
  <si>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</si>
  <si>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</si>
  <si>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</si>
  <si>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</si>
  <si>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</si>
  <si>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</si>
  <si>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</si>
  <si>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</si>
  <si>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</si>
  <si>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</si>
  <si>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</si>
  <si>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</si>
  <si>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</si>
  <si>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</si>
  <si>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</si>
  <si>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</si>
  <si>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</si>
  <si>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</si>
  <si>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</si>
  <si>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</si>
  <si>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</si>
  <si>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</si>
  <si>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</si>
  <si>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</si>
  <si>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</si>
  <si>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</si>
  <si>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</si>
  <si>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</si>
  <si>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</si>
  <si>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</si>
  <si>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</si>
  <si>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</si>
  <si>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</si>
  <si>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</si>
  <si>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</si>
  <si>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</si>
  <si>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</si>
  <si>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</si>
  <si>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</si>
  <si>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</si>
  <si>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</si>
  <si>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</si>
  <si>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</si>
  <si>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</si>
  <si>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</si>
  <si>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</si>
  <si>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</si>
  <si>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</si>
  <si>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</si>
  <si>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</si>
  <si>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</si>
  <si>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</si>
  <si>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</si>
  <si>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</si>
  <si>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</si>
  <si>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</si>
  <si>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</si>
  <si>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</si>
  <si>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</si>
  <si>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</si>
  <si>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</si>
  <si>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</si>
  <si>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</si>
  <si>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</si>
  <si>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</si>
  <si>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</si>
  <si>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</si>
  <si>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</si>
  <si>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</si>
  <si>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</si>
  <si>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</si>
  <si>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</si>
  <si>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</si>
  <si>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</si>
  <si>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</si>
  <si>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</si>
  <si>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</si>
  <si>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</si>
  <si>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</si>
  <si>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</si>
  <si>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</si>
  <si>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</si>
  <si>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</si>
  <si>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</si>
  <si>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</si>
  <si>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</si>
  <si>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</si>
  <si>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</si>
  <si>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</si>
  <si>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</si>
  <si>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</si>
  <si>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</si>
  <si>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</si>
  <si>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</si>
  <si>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</si>
  <si>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</si>
  <si>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</si>
  <si>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</si>
  <si>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</si>
  <si>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</si>
  <si>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</si>
  <si>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</si>
  <si>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</si>
  <si>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</si>
  <si>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</si>
  <si>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</si>
  <si>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</si>
  <si>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</si>
  <si>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</si>
  <si>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</si>
  <si>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</si>
  <si>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</si>
  <si>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</si>
  <si>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</si>
  <si>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</si>
  <si>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</si>
  <si>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</si>
  <si>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</si>
  <si>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</si>
  <si>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</si>
  <si>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</si>
  <si>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</si>
  <si>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</si>
  <si>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</si>
  <si>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</si>
  <si>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</si>
  <si>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</si>
  <si>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</si>
  <si>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</si>
  <si>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</si>
  <si>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</si>
  <si>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</si>
  <si>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</si>
  <si>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</si>
  <si>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</si>
  <si>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</si>
  <si>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</si>
  <si>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</si>
  <si>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</si>
  <si>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</si>
  <si>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</si>
  <si>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</si>
  <si>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</si>
  <si>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</si>
  <si>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</si>
  <si>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</si>
  <si>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</si>
  <si>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</si>
  <si>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</si>
  <si>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</si>
  <si>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</si>
  <si>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</si>
  <si>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</si>
  <si>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</si>
  <si>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</si>
  <si>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</si>
  <si>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</si>
  <si>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</si>
  <si>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</si>
  <si>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</si>
  <si>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</si>
  <si>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</si>
  <si>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</si>
  <si>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</si>
  <si>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</si>
  <si>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</si>
  <si>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</si>
  <si>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</si>
  <si>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</si>
  <si>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</si>
  <si>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</si>
  <si>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</si>
  <si>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</si>
  <si>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</si>
  <si>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</si>
  <si>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</si>
  <si>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</si>
  <si>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</si>
  <si>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</si>
  <si>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</si>
  <si>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</si>
  <si>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</si>
  <si>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</si>
  <si>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</si>
  <si>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</si>
  <si>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</si>
  <si>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</si>
  <si>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</si>
  <si>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</si>
  <si>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</si>
  <si>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</si>
  <si>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</si>
  <si>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</si>
  <si>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</si>
  <si>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</si>
  <si>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</si>
  <si>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</si>
  <si>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</si>
  <si>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</si>
  <si>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</si>
  <si>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</si>
  <si>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</si>
  <si>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</si>
  <si>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</si>
  <si>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</si>
  <si>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</si>
  <si>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</si>
  <si>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</si>
  <si>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</si>
  <si>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</si>
  <si>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</si>
  <si>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</si>
  <si>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</si>
  <si>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</si>
  <si>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</si>
  <si>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</si>
  <si>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</si>
  <si>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</si>
  <si>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</si>
  <si>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</si>
  <si>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</si>
  <si>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</si>
  <si>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</si>
  <si>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</si>
  <si>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</si>
  <si>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</si>
  <si>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</si>
  <si>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</si>
  <si>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</si>
  <si>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</si>
  <si>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</si>
  <si>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</si>
  <si>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</si>
  <si>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</si>
  <si>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</si>
  <si>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</si>
  <si>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</si>
  <si>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</si>
  <si>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</si>
  <si>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</si>
  <si>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</si>
  <si>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</si>
  <si>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</si>
  <si>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</si>
  <si>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</si>
  <si>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</si>
  <si>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</si>
  <si>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</si>
  <si>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</si>
  <si>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</si>
  <si>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</si>
  <si>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</si>
  <si>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</si>
  <si>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</si>
  <si>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</si>
  <si>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</si>
  <si>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</si>
  <si>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</si>
  <si>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</si>
  <si>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</si>
  <si>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</si>
  <si>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</si>
  <si>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</si>
  <si>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</si>
  <si>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</si>
  <si>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</si>
  <si>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</si>
  <si>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</si>
  <si>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</si>
  <si>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</si>
  <si>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</si>
  <si>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</si>
  <si>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</si>
  <si>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</si>
  <si>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</si>
  <si>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</si>
  <si>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</si>
  <si>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</si>
  <si>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</si>
  <si>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</si>
  <si>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</si>
  <si>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</si>
  <si>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</si>
  <si>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</si>
  <si>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</si>
  <si>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</si>
  <si>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</si>
  <si>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</si>
  <si>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</si>
  <si>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</si>
  <si>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</si>
  <si>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</si>
  <si>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</si>
  <si>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</si>
  <si>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</si>
  <si>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</si>
  <si>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</si>
  <si>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</si>
  <si>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</si>
  <si>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</si>
  <si>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</si>
  <si>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</si>
  <si>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</si>
  <si>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</si>
  <si>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</si>
  <si>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</si>
  <si>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</si>
  <si>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</si>
  <si>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</si>
  <si>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</si>
  <si>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</si>
  <si>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</si>
  <si>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</si>
  <si>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</si>
  <si>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</si>
  <si>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</si>
  <si>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</si>
  <si>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</si>
  <si>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</si>
  <si>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</si>
  <si>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</si>
  <si>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</si>
  <si>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</si>
  <si>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</si>
  <si>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</si>
  <si>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</si>
  <si>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</si>
  <si>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</si>
  <si>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</si>
  <si>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</si>
  <si>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</si>
  <si>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</si>
  <si>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</si>
  <si>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</si>
  <si>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</si>
  <si>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</si>
  <si>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</si>
  <si>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</si>
  <si>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</si>
  <si>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</si>
  <si>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</si>
  <si>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</si>
  <si>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</si>
  <si>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</si>
  <si>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</si>
  <si>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</si>
  <si>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</si>
  <si>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</si>
  <si>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</si>
  <si>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</si>
  <si>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</si>
  <si>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</si>
  <si>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</si>
  <si>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</si>
  <si>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</si>
  <si>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</si>
  <si>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</si>
  <si>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</si>
  <si>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</si>
  <si>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</si>
  <si>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</si>
  <si>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</si>
  <si>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</si>
  <si>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</si>
  <si>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</si>
  <si>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</si>
  <si>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</si>
  <si>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</si>
  <si>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</si>
  <si>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</si>
  <si>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</si>
  <si>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</si>
  <si>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</si>
  <si>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</si>
  <si>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</si>
  <si>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</si>
  <si>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</si>
  <si>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</si>
  <si>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</si>
  <si>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</si>
  <si>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</si>
  <si>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</si>
  <si>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</si>
  <si>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</si>
  <si>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</si>
  <si>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</si>
  <si>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</si>
  <si>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</si>
  <si>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</si>
  <si>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</si>
  <si>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</si>
  <si>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</si>
  <si>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</si>
  <si>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</si>
  <si>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</si>
  <si>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</si>
  <si>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</si>
  <si>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</si>
  <si>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</si>
  <si>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</si>
  <si>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</si>
  <si>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</si>
  <si>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</si>
  <si>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</si>
  <si>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</si>
  <si>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</si>
  <si>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</si>
  <si>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</si>
  <si>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</si>
  <si>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</si>
  <si>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</si>
  <si>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</si>
  <si>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</si>
  <si>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</si>
  <si>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</si>
  <si>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</si>
  <si>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</si>
  <si>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</si>
  <si>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</si>
  <si>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</si>
  <si>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</si>
  <si>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</si>
  <si>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</si>
  <si>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</si>
  <si>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</si>
  <si>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</si>
  <si>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</si>
  <si>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</si>
  <si>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</si>
  <si>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</si>
  <si>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</si>
  <si>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</si>
  <si>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</si>
  <si>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</si>
  <si>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</si>
  <si>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</si>
  <si>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</si>
  <si>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</si>
  <si>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</si>
  <si>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</si>
  <si>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</si>
  <si>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</si>
  <si>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</si>
  <si>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</si>
  <si>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</si>
  <si>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</si>
  <si>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</si>
  <si>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</si>
  <si>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</si>
  <si>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</si>
  <si>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</si>
  <si>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</si>
  <si>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</si>
  <si>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</si>
  <si>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</si>
  <si>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</si>
  <si>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</si>
  <si>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</si>
  <si>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</si>
  <si>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</si>
  <si>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</si>
  <si>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</si>
  <si>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</si>
  <si>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</si>
  <si>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</si>
  <si>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</si>
  <si>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</si>
  <si>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</si>
  <si>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</si>
  <si>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</si>
  <si>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</si>
  <si>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</si>
  <si>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</si>
  <si>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</si>
  <si>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</si>
  <si>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</si>
  <si>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</si>
  <si>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</si>
  <si>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</si>
  <si>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</si>
  <si>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</si>
  <si>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</si>
  <si>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</si>
  <si>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</si>
  <si>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</si>
  <si>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</si>
  <si>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</si>
  <si>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</si>
  <si>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</si>
  <si>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</si>
  <si>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</si>
  <si>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</si>
  <si>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</si>
  <si>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</si>
  <si>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</si>
  <si>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</si>
  <si>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</si>
  <si>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</si>
  <si>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</si>
  <si>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</si>
  <si>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</si>
  <si>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</si>
  <si>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</si>
  <si>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</si>
  <si>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</si>
  <si>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</si>
  <si>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</si>
  <si>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</si>
  <si>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</si>
  <si>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</si>
  <si>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</si>
  <si>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</si>
  <si>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</si>
  <si>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</si>
  <si>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</si>
  <si>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</si>
  <si>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</si>
  <si>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</si>
  <si>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</si>
  <si>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</si>
  <si>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</si>
  <si>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</si>
  <si>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</si>
  <si>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</si>
  <si>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</si>
  <si>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</si>
  <si>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</si>
  <si>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</si>
  <si>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</si>
  <si>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</si>
  <si>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</si>
  <si>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</si>
  <si>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</si>
  <si>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</si>
  <si>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</si>
  <si>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</si>
  <si>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</si>
  <si>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</si>
  <si>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</si>
  <si>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</si>
  <si>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</si>
  <si>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</si>
  <si>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</si>
  <si>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</si>
  <si>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</si>
  <si>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</si>
  <si>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</si>
  <si>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</si>
  <si>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</si>
  <si>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</si>
  <si>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</si>
  <si>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</si>
  <si>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</si>
  <si>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</si>
  <si>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</si>
  <si>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</si>
  <si>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</si>
  <si>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</si>
  <si>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</si>
  <si>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</si>
  <si>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</si>
  <si>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</si>
  <si>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</si>
  <si>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</si>
  <si>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</si>
  <si>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</si>
  <si>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</si>
  <si>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</si>
  <si>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</si>
  <si>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</si>
  <si>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</si>
  <si>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</si>
  <si>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</si>
  <si>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</si>
  <si>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</si>
  <si>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</si>
  <si>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</si>
  <si>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</si>
  <si>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</si>
  <si>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</si>
  <si>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</si>
  <si>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</si>
  <si>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</si>
  <si>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</si>
  <si>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</si>
  <si>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</si>
  <si>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</si>
  <si>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</si>
  <si>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</si>
  <si>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</si>
  <si>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</si>
  <si>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</si>
  <si>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</si>
  <si>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</si>
  <si>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</si>
  <si>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</si>
  <si>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</si>
  <si>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</si>
  <si>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</si>
  <si>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</si>
  <si>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</si>
  <si>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</si>
  <si>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</si>
  <si>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</si>
  <si>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</si>
  <si>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</si>
  <si>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</si>
  <si>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</si>
  <si>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</si>
  <si>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</si>
  <si>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</si>
  <si>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</si>
  <si>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</si>
  <si>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</si>
  <si>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</si>
  <si>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</si>
  <si>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</si>
  <si>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</si>
  <si>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</si>
  <si>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</si>
  <si>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</si>
  <si>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</si>
  <si>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</si>
  <si>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</si>
  <si>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</si>
  <si>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</si>
  <si>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</si>
  <si>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</si>
  <si>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</si>
  <si>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</si>
  <si>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</si>
  <si>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</si>
  <si>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</si>
  <si>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</si>
  <si>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</si>
  <si>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</si>
  <si>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</si>
  <si>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</si>
  <si>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</si>
  <si>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</si>
  <si>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</si>
  <si>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</si>
  <si>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</si>
  <si>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</si>
  <si>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</si>
  <si>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</si>
  <si>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</si>
  <si>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</si>
  <si>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</si>
  <si>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</si>
  <si>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</si>
  <si>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</si>
  <si>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</si>
  <si>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</si>
  <si>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</si>
  <si>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</si>
  <si>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</si>
  <si>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</si>
  <si>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</si>
  <si>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</si>
  <si>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</si>
  <si>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</si>
  <si>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</si>
  <si>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</si>
  <si>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</si>
  <si>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</si>
  <si>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</si>
  <si>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</si>
  <si>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</si>
  <si>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</si>
  <si>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</si>
  <si>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</si>
  <si>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</si>
  <si>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</si>
  <si>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</si>
  <si>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</si>
  <si>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</si>
  <si>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</si>
  <si>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</si>
  <si>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</si>
  <si>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</si>
  <si>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</si>
  <si>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</si>
  <si>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</si>
  <si>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</si>
  <si>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</si>
  <si>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</si>
  <si>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</si>
  <si>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</si>
  <si>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</si>
  <si>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</si>
  <si>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</si>
  <si>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</si>
  <si>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</si>
  <si>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</si>
  <si>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</si>
  <si>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</si>
  <si>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</si>
  <si>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</si>
  <si>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</si>
  <si>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</si>
  <si>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</si>
  <si>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</si>
  <si>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</si>
  <si>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</si>
  <si>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</si>
  <si>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</si>
  <si>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</si>
  <si>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</si>
  <si>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</si>
  <si>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</si>
  <si>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</si>
  <si>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</si>
  <si>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</si>
  <si>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</si>
  <si>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</si>
  <si>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</si>
  <si>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</si>
  <si>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</si>
  <si>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</si>
  <si>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</si>
  <si>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</si>
  <si>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</si>
  <si>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</si>
  <si>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</si>
  <si>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</si>
  <si>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</si>
  <si>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</si>
  <si>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</si>
  <si>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</si>
  <si>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</si>
  <si>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</si>
  <si>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</si>
  <si>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</si>
  <si>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</si>
  <si>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</si>
  <si>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</si>
  <si>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</si>
  <si>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</si>
  <si>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</si>
  <si>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</si>
  <si>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</si>
  <si>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</si>
  <si>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</si>
  <si>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</si>
  <si>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</si>
  <si>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</si>
  <si>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</si>
  <si>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</si>
  <si>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</si>
  <si>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</si>
  <si>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</si>
  <si>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</si>
  <si>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</si>
  <si>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</si>
  <si>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</si>
  <si>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</si>
  <si>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</si>
  <si>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</si>
  <si>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</si>
  <si>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</si>
  <si>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</si>
  <si>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</si>
  <si>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</si>
  <si>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</si>
  <si>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</si>
  <si>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</si>
  <si>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</si>
  <si>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</si>
  <si>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</si>
  <si>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</si>
  <si>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</si>
  <si>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</si>
  <si>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</si>
  <si>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</si>
  <si>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</si>
  <si>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</si>
  <si>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</si>
  <si>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</si>
  <si>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</si>
  <si>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</si>
  <si>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</si>
  <si>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</si>
  <si>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</si>
  <si>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</si>
  <si>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</si>
  <si>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</si>
  <si>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</si>
  <si>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</si>
  <si>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</si>
  <si>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</si>
  <si>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</si>
  <si>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</si>
  <si>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</si>
  <si>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</si>
  <si>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</si>
  <si>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</si>
  <si>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</si>
  <si>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</si>
  <si>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</si>
  <si>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</si>
  <si>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</si>
  <si>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</si>
  <si>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</si>
  <si>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</si>
  <si>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</si>
  <si>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</si>
  <si>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</si>
  <si>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</si>
  <si>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</si>
  <si>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</si>
  <si>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</si>
  <si>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</si>
  <si>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</si>
  <si>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</si>
  <si>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</si>
  <si>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</si>
  <si>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</si>
  <si>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</si>
  <si>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</si>
  <si>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</si>
  <si>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</si>
  <si>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</si>
  <si>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</si>
  <si>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</si>
  <si>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</si>
  <si>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</si>
  <si>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</si>
  <si>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</si>
  <si>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</si>
  <si>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</si>
  <si>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</si>
  <si>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</si>
  <si>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</si>
  <si>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</si>
  <si>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</si>
  <si>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</si>
  <si>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</si>
  <si>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</si>
  <si>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</si>
  <si>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</si>
  <si>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</si>
  <si>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</si>
  <si>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</si>
  <si>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</si>
  <si>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</si>
  <si>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</si>
  <si>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</si>
  <si>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</si>
  <si>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</si>
  <si>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</si>
  <si>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</si>
  <si>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</si>
  <si>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</si>
  <si>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</si>
  <si>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</si>
  <si>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</si>
  <si>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</si>
  <si>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</si>
  <si>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</si>
  <si>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</si>
  <si>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</si>
  <si>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</si>
  <si>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</si>
  <si>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</si>
  <si>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</si>
  <si>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</si>
  <si>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</si>
  <si>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</si>
  <si>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</si>
  <si>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</si>
  <si>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</si>
  <si>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</si>
  <si>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</si>
  <si>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</si>
  <si>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</si>
  <si>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</si>
  <si>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</si>
  <si>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</si>
  <si>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</si>
  <si>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</si>
  <si>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</si>
  <si>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</si>
  <si>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</si>
  <si>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</si>
  <si>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</si>
  <si>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</si>
  <si>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</si>
  <si>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</si>
  <si>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</si>
  <si>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</si>
  <si>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</si>
  <si>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</si>
  <si>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</si>
  <si>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</si>
  <si>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</si>
  <si>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</si>
  <si>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</si>
  <si>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</si>
  <si>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</si>
  <si>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</si>
  <si>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</si>
  <si>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</si>
  <si>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</si>
  <si>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</si>
  <si>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</si>
  <si>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</si>
  <si>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</si>
  <si>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</si>
  <si>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</si>
  <si>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</si>
  <si>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</si>
  <si>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</si>
  <si>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</si>
  <si>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</si>
  <si>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</si>
  <si>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</si>
  <si>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</si>
  <si>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</si>
  <si>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</si>
  <si>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</si>
  <si>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</si>
  <si>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</si>
  <si>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</si>
  <si>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</si>
  <si>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</si>
  <si>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</si>
  <si>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</si>
  <si>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</si>
  <si>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</si>
  <si>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</si>
  <si>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</si>
  <si>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</si>
  <si>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</si>
  <si>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</si>
  <si>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</si>
  <si>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</si>
  <si>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</si>
  <si>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</si>
  <si>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</si>
  <si>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</si>
  <si>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</si>
  <si>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</si>
  <si>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</si>
  <si>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</si>
  <si>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</si>
  <si>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</si>
  <si>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</si>
  <si>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</si>
  <si>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</si>
  <si>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</si>
  <si>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</si>
  <si>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</si>
  <si>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</si>
  <si>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</si>
  <si>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</si>
  <si>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</si>
  <si>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</si>
  <si>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</si>
  <si>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</si>
  <si>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</si>
  <si>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</si>
  <si>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</si>
  <si>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</si>
  <si>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</si>
  <si>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</si>
  <si>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</si>
  <si>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</si>
  <si>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</si>
  <si>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</si>
  <si>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</si>
  <si>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</si>
  <si>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</si>
  <si>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</si>
  <si>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</si>
  <si>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</si>
  <si>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</si>
  <si>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</si>
  <si>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</si>
  <si>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</si>
  <si>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</si>
  <si>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</si>
  <si>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</si>
  <si>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</si>
  <si>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</si>
  <si>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</si>
  <si>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</si>
  <si>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</si>
  <si>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</si>
  <si>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</si>
  <si>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</si>
  <si>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</si>
  <si>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</si>
  <si>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</si>
  <si>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</si>
  <si>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</si>
  <si>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</si>
  <si>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</si>
  <si>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</si>
  <si>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</si>
  <si>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</si>
  <si>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</si>
  <si>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</si>
  <si>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</si>
  <si>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</si>
  <si>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</si>
  <si>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</si>
  <si>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</si>
  <si>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</si>
  <si>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</si>
  <si>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</si>
  <si>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</si>
  <si>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</si>
  <si>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</si>
  <si>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</si>
  <si>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</si>
  <si>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</si>
  <si>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</si>
  <si>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</si>
  <si>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</si>
  <si>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</si>
  <si>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</si>
  <si>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</si>
  <si>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</si>
  <si>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</si>
  <si>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</si>
  <si>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</si>
  <si>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</si>
  <si>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</si>
  <si>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</si>
  <si>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</si>
  <si>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</si>
  <si>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</si>
  <si>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</si>
  <si>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</si>
  <si>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</si>
  <si>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</si>
  <si>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</si>
  <si>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</si>
  <si>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</si>
  <si>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</si>
  <si>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</si>
  <si>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</si>
  <si>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</si>
  <si>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</si>
  <si>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</si>
  <si>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</si>
  <si>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</si>
  <si>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</si>
  <si>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</si>
  <si>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</si>
  <si>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</si>
  <si>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</si>
  <si>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</si>
  <si>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</si>
  <si>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</si>
  <si>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</si>
  <si>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</si>
  <si>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</si>
  <si>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</si>
  <si>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</si>
  <si>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</si>
  <si>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</si>
  <si>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</si>
  <si>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</si>
  <si>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</si>
  <si>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</si>
  <si>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</si>
  <si>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</si>
  <si>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</si>
  <si>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</si>
  <si>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</si>
  <si>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</si>
  <si>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</si>
  <si>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</si>
  <si>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</si>
  <si>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</si>
  <si>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</si>
  <si>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</si>
  <si>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</si>
  <si>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</si>
  <si>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</si>
  <si>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</si>
  <si>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</si>
  <si>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</si>
  <si>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</si>
  <si>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</si>
  <si>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</si>
  <si>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</si>
  <si>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</si>
  <si>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</si>
  <si>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</si>
  <si>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</si>
  <si>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</si>
  <si>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</si>
  <si>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</si>
  <si>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</si>
  <si>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</si>
  <si>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</si>
  <si>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</si>
  <si>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</si>
  <si>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</si>
  <si>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</si>
  <si>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</si>
  <si>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</si>
  <si>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</si>
  <si>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</si>
  <si>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</si>
  <si>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</si>
  <si>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</si>
  <si>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</si>
  <si>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</si>
  <si>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</si>
  <si>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</si>
  <si>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</si>
  <si>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</si>
  <si>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</si>
  <si>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</si>
  <si>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</si>
  <si>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</si>
  <si>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</si>
  <si>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</si>
  <si>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</si>
  <si>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</si>
  <si>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</si>
  <si>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</si>
  <si>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</si>
  <si>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</si>
  <si>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</si>
  <si>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</si>
  <si>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</si>
  <si>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</si>
  <si>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</si>
  <si>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</si>
  <si>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</si>
  <si>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</si>
  <si>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</si>
  <si>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</si>
  <si>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</si>
  <si>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</si>
  <si>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</si>
  <si>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</si>
  <si>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</si>
  <si>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</si>
  <si>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</si>
  <si>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</si>
  <si>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</si>
  <si>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</si>
  <si>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</si>
  <si>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</si>
  <si>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</si>
  <si>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</si>
  <si>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</si>
  <si>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</si>
  <si>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</si>
  <si>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</si>
  <si>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</si>
  <si>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</si>
  <si>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</si>
  <si>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</si>
  <si>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</si>
  <si>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</si>
  <si>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</si>
  <si>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</si>
  <si>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</si>
  <si>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</si>
  <si>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</si>
  <si>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</si>
  <si>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</si>
  <si>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</si>
  <si>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</si>
  <si>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</si>
  <si>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</si>
  <si>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</si>
  <si>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</si>
  <si>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</si>
  <si>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</si>
  <si>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</si>
  <si>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</si>
  <si>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</si>
  <si>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</si>
  <si>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</si>
  <si>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</si>
  <si>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</si>
  <si>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</si>
  <si>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</si>
  <si>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</si>
  <si>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</si>
  <si>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</si>
  <si>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</si>
  <si>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</si>
  <si>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</si>
  <si>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</si>
  <si>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</si>
  <si>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</si>
  <si>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</si>
  <si>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</si>
  <si>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</si>
  <si>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</si>
  <si>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</si>
  <si>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</si>
  <si>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</si>
  <si>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</si>
  <si>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</si>
  <si>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</si>
  <si>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</si>
  <si>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</si>
  <si>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</si>
  <si>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</si>
  <si>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</si>
  <si>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</si>
  <si>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</si>
  <si>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</si>
  <si>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</si>
  <si>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</si>
  <si>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</si>
  <si>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</si>
  <si>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</si>
  <si>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</si>
  <si>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</si>
  <si>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</si>
  <si>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</si>
  <si>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</si>
  <si>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</si>
  <si>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</si>
  <si>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</si>
  <si>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</si>
  <si>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</si>
  <si>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</si>
  <si>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</si>
  <si>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</si>
  <si>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</si>
  <si>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</si>
  <si>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</si>
  <si>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</si>
  <si>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</si>
  <si>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</si>
  <si>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</si>
  <si>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</si>
  <si>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</si>
  <si>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</si>
  <si>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</si>
  <si>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</si>
  <si>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</si>
  <si>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</si>
  <si>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</si>
  <si>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</si>
  <si>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</si>
  <si>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</si>
  <si>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</si>
  <si>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</si>
  <si>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</si>
  <si>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</si>
  <si>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</si>
  <si>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</si>
  <si>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</si>
  <si>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</si>
  <si>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</si>
  <si>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</si>
  <si>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</si>
  <si>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</si>
  <si>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</si>
  <si>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</si>
  <si>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</si>
  <si>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</si>
  <si>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</si>
  <si>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</si>
  <si>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</si>
  <si>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</si>
  <si>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</si>
  <si>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</si>
  <si>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</si>
  <si>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</si>
  <si>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</si>
  <si>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</si>
  <si>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</si>
  <si>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</si>
  <si>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</si>
  <si>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</si>
  <si>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</si>
  <si>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</si>
  <si>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</si>
  <si>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</si>
  <si>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</si>
  <si>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</si>
  <si>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</si>
  <si>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</si>
  <si>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</si>
  <si>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</si>
  <si>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</si>
  <si>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</si>
  <si>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</si>
  <si>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</si>
  <si>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</si>
  <si>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</si>
  <si>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</si>
  <si>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</si>
  <si>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</si>
  <si>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</si>
  <si>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</si>
  <si>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</si>
  <si>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</si>
  <si>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</si>
  <si>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</si>
  <si>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</si>
  <si>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</si>
  <si>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</si>
  <si>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</si>
  <si>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</si>
  <si>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</si>
  <si>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</si>
  <si>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</si>
  <si>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</si>
  <si>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</si>
  <si>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</si>
  <si>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</si>
  <si>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</si>
  <si>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</si>
  <si>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</si>
  <si>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</si>
  <si>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</si>
  <si>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</si>
  <si>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</si>
  <si>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</si>
  <si>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</si>
  <si>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</si>
  <si>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</si>
  <si>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</si>
  <si>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</si>
  <si>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</si>
  <si>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</si>
  <si>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</si>
  <si>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</si>
  <si>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</si>
  <si>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</si>
  <si>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</si>
  <si>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</si>
  <si>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</si>
  <si>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</si>
  <si>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</si>
  <si>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</si>
  <si>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</si>
  <si>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</si>
  <si>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</si>
  <si>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</si>
  <si>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</si>
  <si>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</si>
  <si>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</si>
  <si>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</si>
  <si>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</si>
  <si>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</si>
  <si>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</si>
  <si>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</si>
  <si>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</si>
  <si>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</si>
  <si>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</si>
  <si>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</si>
  <si>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</si>
  <si>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</si>
  <si>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</si>
  <si>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</si>
  <si>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</si>
  <si>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</si>
  <si>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</si>
  <si>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</si>
  <si>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</si>
  <si>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</si>
  <si>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</si>
  <si>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</si>
  <si>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</si>
  <si>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</si>
  <si>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</si>
  <si>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</si>
  <si>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</si>
  <si>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</si>
  <si>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</si>
  <si>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</si>
  <si>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</si>
  <si>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</si>
  <si>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</si>
  <si>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</si>
  <si>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</si>
  <si>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</si>
  <si>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</si>
  <si>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</si>
  <si>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</si>
  <si>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</si>
  <si>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</si>
  <si>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</si>
  <si>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</si>
  <si>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</si>
  <si>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</si>
  <si>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</si>
  <si>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</si>
  <si>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</si>
  <si>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</si>
  <si>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</si>
  <si>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</si>
  <si>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</si>
  <si>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</si>
  <si>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</si>
  <si>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</si>
  <si>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</si>
  <si>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</si>
  <si>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</si>
  <si>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</si>
  <si>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</si>
  <si>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</si>
  <si>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</si>
  <si>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</si>
  <si>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</si>
  <si>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</si>
  <si>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</si>
  <si>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</si>
  <si>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</si>
  <si>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</si>
  <si>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</si>
  <si>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</si>
  <si>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</si>
  <si>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</si>
  <si>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</si>
  <si>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</si>
  <si>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</si>
  <si>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</si>
  <si>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</si>
  <si>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</si>
  <si>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</si>
  <si>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</si>
  <si>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</si>
  <si>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</si>
  <si>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</si>
  <si>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</si>
  <si>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</si>
  <si>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</si>
  <si>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</si>
  <si>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</si>
  <si>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</si>
  <si>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</si>
  <si>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</si>
  <si>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</si>
  <si>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</si>
  <si>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</si>
  <si>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</si>
  <si>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</si>
  <si>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</si>
  <si>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</si>
  <si>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</si>
  <si>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</si>
  <si>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</si>
  <si>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</si>
  <si>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</si>
  <si>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</si>
  <si>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</si>
  <si>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</si>
  <si>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</si>
  <si>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</si>
  <si>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</si>
  <si>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</si>
  <si>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</si>
  <si>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</si>
  <si>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</si>
  <si>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</si>
  <si>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</si>
  <si>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</si>
  <si>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</si>
  <si>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</si>
  <si>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</si>
  <si>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</si>
  <si>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</si>
  <si>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</si>
  <si>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</si>
  <si>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</si>
  <si>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</si>
  <si>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</si>
  <si>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</si>
  <si>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</si>
  <si>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</si>
  <si>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</si>
  <si>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</si>
  <si>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</si>
  <si>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</si>
  <si>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</si>
  <si>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</si>
  <si>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</si>
  <si>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</si>
  <si>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</si>
  <si>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</si>
  <si>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</si>
  <si>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</si>
  <si>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</si>
  <si>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</si>
  <si>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</si>
  <si>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</si>
  <si>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</si>
  <si>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</si>
  <si>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</si>
  <si>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</si>
  <si>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</si>
  <si>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</si>
  <si>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</si>
  <si>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</si>
  <si>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</si>
  <si>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</si>
  <si>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</si>
  <si>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</si>
  <si>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</si>
  <si>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</si>
  <si>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</si>
  <si>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</si>
  <si>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</si>
  <si>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</si>
  <si>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</si>
  <si>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</si>
  <si>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</si>
  <si>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</si>
  <si>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</si>
  <si>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</si>
  <si>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</si>
  <si>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</si>
  <si>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</si>
  <si>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</si>
  <si>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</si>
  <si>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</si>
  <si>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</si>
  <si>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</si>
  <si>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</si>
  <si>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</si>
  <si>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</si>
  <si>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</si>
  <si>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</si>
  <si>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</si>
  <si>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</si>
  <si>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</si>
  <si>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</si>
  <si>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</si>
  <si>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</si>
  <si>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</si>
  <si>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</si>
  <si>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</si>
  <si>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</si>
  <si>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</si>
  <si>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</si>
  <si>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</si>
  <si>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</si>
  <si>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</si>
  <si>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</si>
  <si>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</si>
  <si>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</si>
  <si>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</si>
  <si>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</si>
  <si>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</si>
  <si>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</si>
  <si>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</si>
  <si>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</si>
  <si>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</si>
  <si>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</si>
  <si>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</si>
  <si>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</si>
  <si>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</si>
  <si>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</si>
  <si>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</si>
  <si>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</si>
  <si>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</si>
  <si>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</si>
  <si>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</si>
  <si>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</si>
  <si>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</si>
  <si>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</si>
  <si>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</si>
  <si>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</si>
  <si>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</si>
  <si>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</si>
  <si>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</si>
  <si>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</si>
  <si>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</si>
  <si>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</si>
  <si>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</si>
  <si>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</si>
  <si>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</si>
  <si>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</si>
  <si>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</si>
  <si>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</si>
  <si>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</si>
  <si>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</si>
  <si>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</si>
  <si>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</si>
  <si>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</si>
  <si>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</si>
  <si>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</si>
  <si>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</si>
  <si>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</si>
  <si>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</si>
  <si>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</si>
  <si>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</si>
  <si>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</si>
  <si>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</si>
  <si>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</si>
  <si>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</si>
  <si>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</si>
  <si>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</si>
  <si>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</si>
  <si>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</si>
  <si>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</si>
  <si>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</si>
  <si>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</si>
  <si>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</si>
  <si>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</si>
  <si>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</si>
  <si>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</si>
  <si>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</si>
  <si>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</si>
  <si>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</si>
  <si>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</si>
  <si>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</si>
  <si>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</si>
  <si>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</si>
  <si>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</si>
  <si>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</si>
  <si>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</si>
  <si>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</si>
  <si>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</si>
  <si>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</si>
  <si>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</si>
  <si>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</si>
  <si>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</si>
  <si>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</si>
  <si>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</si>
  <si>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</si>
  <si>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</si>
  <si>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</si>
  <si>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</si>
  <si>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</si>
  <si>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</si>
  <si>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</si>
  <si>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</si>
  <si>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</si>
  <si>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</si>
  <si>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</si>
  <si>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</si>
  <si>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</si>
  <si>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</si>
  <si>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</si>
  <si>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</si>
  <si>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</si>
  <si>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</si>
  <si>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</si>
  <si>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</si>
  <si>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</si>
  <si>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</si>
  <si>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</si>
  <si>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</si>
  <si>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</si>
  <si>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</si>
  <si>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</si>
  <si>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</si>
  <si>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</si>
  <si>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</si>
  <si>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</si>
  <si>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</si>
  <si>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</si>
  <si>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</si>
  <si>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</si>
  <si>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</si>
  <si>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</si>
  <si>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</si>
  <si>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</si>
  <si>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</si>
  <si>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</si>
  <si>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</si>
  <si>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</si>
  <si>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</si>
  <si>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</si>
  <si>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</si>
  <si>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</si>
  <si>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</si>
  <si>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</si>
  <si>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</si>
  <si>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</si>
  <si>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</si>
  <si>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</si>
  <si>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</si>
  <si>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</si>
  <si>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</si>
  <si>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</si>
  <si>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</si>
  <si>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</si>
  <si>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</si>
  <si>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</si>
  <si>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</si>
  <si>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</si>
  <si>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</si>
  <si>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</si>
  <si>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</si>
  <si>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</si>
  <si>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</si>
  <si>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</si>
  <si>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</si>
  <si>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</si>
  <si>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</si>
  <si>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</si>
  <si>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</si>
  <si>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</si>
  <si>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</si>
  <si>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</si>
  <si>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</si>
  <si>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</si>
  <si>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</si>
  <si>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</si>
  <si>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</si>
  <si>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</si>
  <si>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</si>
  <si>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</si>
  <si>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</si>
  <si>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</si>
  <si>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</si>
  <si>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</si>
  <si>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</si>
  <si>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</si>
  <si>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</si>
  <si>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</si>
  <si>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</si>
  <si>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</si>
  <si>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</si>
  <si>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</si>
  <si>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</si>
  <si>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</si>
  <si>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</si>
  <si>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</si>
  <si>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</si>
  <si>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</si>
  <si>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</si>
  <si>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</si>
  <si>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</si>
  <si>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</si>
  <si>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</si>
  <si>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</si>
  <si>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</si>
  <si>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</si>
  <si>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</si>
  <si>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</si>
  <si>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</si>
  <si>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</si>
  <si>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</si>
  <si>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</si>
  <si>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</si>
  <si>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</si>
  <si>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</si>
  <si>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</si>
  <si>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</si>
  <si>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</si>
  <si>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</si>
  <si>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</si>
  <si>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</si>
  <si>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</si>
  <si>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</si>
  <si>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</si>
  <si>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</si>
  <si>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</si>
  <si>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</si>
  <si>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</si>
  <si>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</si>
  <si>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</si>
  <si>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</si>
  <si>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</si>
  <si>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</si>
  <si>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</si>
  <si>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</si>
  <si>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</si>
  <si>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</si>
  <si>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</si>
  <si>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</si>
  <si>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</si>
  <si>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</si>
  <si>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</si>
  <si>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</si>
  <si>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</si>
  <si>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</si>
  <si>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</si>
  <si>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</si>
  <si>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</si>
  <si>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</si>
  <si>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</si>
  <si>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</si>
  <si>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</si>
  <si>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</si>
  <si>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</si>
  <si>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</si>
  <si>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</si>
  <si>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</si>
  <si>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</si>
  <si>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</si>
  <si>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</si>
  <si>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</si>
  <si>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</si>
  <si>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</si>
  <si>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</si>
  <si>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</si>
  <si>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</si>
  <si>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</si>
  <si>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</si>
  <si>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</si>
  <si>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</si>
  <si>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</si>
  <si>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</si>
  <si>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</si>
  <si>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</si>
  <si>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</si>
  <si>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</si>
  <si>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</si>
  <si>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</si>
  <si>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</si>
  <si>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</si>
  <si>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</si>
  <si>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</si>
  <si>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</si>
  <si>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</si>
  <si>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</si>
  <si>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</si>
  <si>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</si>
  <si>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</si>
  <si>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</si>
  <si>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</si>
  <si>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</si>
  <si>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</si>
  <si>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</si>
  <si>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</si>
  <si>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</si>
  <si>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</si>
  <si>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</si>
  <si>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</si>
  <si>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</si>
  <si>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</si>
  <si>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</si>
  <si>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</si>
  <si>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</si>
  <si>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</si>
  <si>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</si>
  <si>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</si>
  <si>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</si>
  <si>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</si>
  <si>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</si>
  <si>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</si>
  <si>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</si>
  <si>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</si>
  <si>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</si>
  <si>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</si>
  <si>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</si>
  <si>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</si>
  <si>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</si>
  <si>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</si>
  <si>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</si>
  <si>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</si>
  <si>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</si>
  <si>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</si>
  <si>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</si>
  <si>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</si>
  <si>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</si>
  <si>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</si>
  <si>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</si>
  <si>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</si>
  <si>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</si>
  <si>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</si>
  <si>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</si>
  <si>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</si>
  <si>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</si>
  <si>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</si>
  <si>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</si>
  <si>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</si>
  <si>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</si>
  <si>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</si>
  <si>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</si>
  <si>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</si>
  <si>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</si>
  <si>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</si>
  <si>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</si>
  <si>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</si>
  <si>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</si>
  <si>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</si>
  <si>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</si>
  <si>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</si>
  <si>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</si>
  <si>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</si>
  <si>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</si>
  <si>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</si>
  <si>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</si>
  <si>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</si>
  <si>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</si>
  <si>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</si>
  <si>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</si>
  <si>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</si>
  <si>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</si>
  <si>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</si>
  <si>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</si>
  <si>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</si>
  <si>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</si>
  <si>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</si>
  <si>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</si>
  <si>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</si>
  <si>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</si>
  <si>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</si>
  <si>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</si>
  <si>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</si>
  <si>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</si>
  <si>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</si>
  <si>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</si>
  <si>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</si>
  <si>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</si>
  <si>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</si>
  <si>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</si>
  <si>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</si>
  <si>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</si>
  <si>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</si>
  <si>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</si>
  <si>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</si>
  <si>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</si>
  <si>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</si>
  <si>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</si>
  <si>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</si>
  <si>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</si>
  <si>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</si>
  <si>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</si>
  <si>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</si>
  <si>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</si>
  <si>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</si>
  <si>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</si>
  <si>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</si>
  <si>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</si>
  <si>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</si>
  <si>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</si>
  <si>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</si>
  <si>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</si>
  <si>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</si>
  <si>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</si>
  <si>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</si>
  <si>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</si>
  <si>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</si>
  <si>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</si>
  <si>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</si>
  <si>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</si>
  <si>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</si>
  <si>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</si>
  <si>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</si>
  <si>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</si>
  <si>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</si>
  <si>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</si>
  <si>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</si>
  <si>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</si>
  <si>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</si>
  <si>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</si>
  <si>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</si>
  <si>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</si>
  <si>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</si>
  <si>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</si>
  <si>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</si>
  <si>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</si>
  <si>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</si>
  <si>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</si>
  <si>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</si>
  <si>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</si>
  <si>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</si>
  <si>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</si>
  <si>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</si>
  <si>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</si>
  <si>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</si>
  <si>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</si>
  <si>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</si>
  <si>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</si>
  <si>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</si>
  <si>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</si>
  <si>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</si>
  <si>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</si>
  <si>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</si>
  <si>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</si>
  <si>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</si>
  <si>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</si>
  <si>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</si>
  <si>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</si>
  <si>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</si>
  <si>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</si>
  <si>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</si>
  <si>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</si>
  <si>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</si>
  <si>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</si>
  <si>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</si>
  <si>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</si>
  <si>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</si>
  <si>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</si>
  <si>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</si>
  <si>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</si>
  <si>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</si>
  <si>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</si>
  <si>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</si>
  <si>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</si>
  <si>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</si>
  <si>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</si>
  <si>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</si>
  <si>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</si>
  <si>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</si>
  <si>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</si>
  <si>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</si>
  <si>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</si>
  <si>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</si>
  <si>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</si>
  <si>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</si>
  <si>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</si>
  <si>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</si>
  <si>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</si>
  <si>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</si>
  <si>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</si>
  <si>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</si>
  <si>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</si>
  <si>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</si>
  <si>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</si>
  <si>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</si>
  <si>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</si>
  <si>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</si>
  <si>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</si>
  <si>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</si>
  <si>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</si>
  <si>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</si>
  <si>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</si>
  <si>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</si>
  <si>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</si>
  <si>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</si>
  <si>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</si>
  <si>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</si>
  <si>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</si>
  <si>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</si>
  <si>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</si>
  <si>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</si>
  <si>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</si>
  <si>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</si>
  <si>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</si>
  <si>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</si>
  <si>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</si>
  <si>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</si>
  <si>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</si>
  <si>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</si>
  <si>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</si>
  <si>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</si>
  <si>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</si>
  <si>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</si>
  <si>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</si>
  <si>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</si>
  <si>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</si>
  <si>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</si>
  <si>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</si>
  <si>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</si>
  <si>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</si>
  <si>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</si>
  <si>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</si>
  <si>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</si>
  <si>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</si>
  <si>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</si>
  <si>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</si>
  <si>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</si>
  <si>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</si>
  <si>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</si>
  <si>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</si>
  <si>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</si>
  <si>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</si>
  <si>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</si>
  <si>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</si>
  <si>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</si>
  <si>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</si>
  <si>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</si>
  <si>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</si>
  <si>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</si>
  <si>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</si>
  <si>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</si>
  <si>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</si>
  <si>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</si>
  <si>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</si>
  <si>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</si>
  <si>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</si>
  <si>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</si>
  <si>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</si>
  <si>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</si>
  <si>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</si>
  <si>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</si>
  <si>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</si>
  <si>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</si>
  <si>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</si>
  <si>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</si>
  <si>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</si>
  <si>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</si>
  <si>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</si>
  <si>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</si>
  <si>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</si>
  <si>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</si>
  <si>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</si>
  <si>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</si>
  <si>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</si>
  <si>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</si>
  <si>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</si>
  <si>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</si>
  <si>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</si>
  <si>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</si>
  <si>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</si>
  <si>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</si>
  <si>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</si>
  <si>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</si>
  <si>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</si>
  <si>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</si>
  <si>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</si>
  <si>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</si>
  <si>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</si>
  <si>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</si>
  <si>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</si>
  <si>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</si>
  <si>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</si>
  <si>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</si>
  <si>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</si>
  <si>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</si>
  <si>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</si>
  <si>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</si>
  <si>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</si>
  <si>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</si>
  <si>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</si>
  <si>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</si>
  <si>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</si>
  <si>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</si>
  <si>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</si>
  <si>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</si>
  <si>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</si>
  <si>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</si>
  <si>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</si>
  <si>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</si>
  <si>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</si>
  <si>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</si>
  <si>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</si>
  <si>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</si>
  <si>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</si>
  <si>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</si>
  <si>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</si>
  <si>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</si>
  <si>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</si>
  <si>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</si>
  <si>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</si>
  <si>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</si>
  <si>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</si>
  <si>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</si>
  <si>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</si>
  <si>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</si>
  <si>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</si>
  <si>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</si>
  <si>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</si>
  <si>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</si>
  <si>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</si>
  <si>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</si>
  <si>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</si>
  <si>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</si>
  <si>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</si>
  <si>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</si>
  <si>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</si>
  <si>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</si>
  <si>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</si>
  <si>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</si>
  <si>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</si>
  <si>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</si>
  <si>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</si>
  <si>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</si>
  <si>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</si>
  <si>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</si>
  <si>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</si>
  <si>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</si>
  <si>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</si>
  <si>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</si>
  <si>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</si>
  <si>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</si>
  <si>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</si>
  <si>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</si>
  <si>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</si>
  <si>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</si>
  <si>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</si>
  <si>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</si>
  <si>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</si>
  <si>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</si>
  <si>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</si>
  <si>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</si>
  <si>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</si>
  <si>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</si>
  <si>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</si>
  <si>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</si>
  <si>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</si>
  <si>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</si>
  <si>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</si>
  <si>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</si>
  <si>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</si>
  <si>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</si>
  <si>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</si>
  <si>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</si>
  <si>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</si>
  <si>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</si>
  <si>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</si>
  <si>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</si>
  <si>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</si>
  <si>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</si>
  <si>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</si>
  <si>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</si>
  <si>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</si>
  <si>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</si>
  <si>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</si>
  <si>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</si>
  <si>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</si>
  <si>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</si>
  <si>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</si>
  <si>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</si>
  <si>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</si>
  <si>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</si>
  <si>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</si>
  <si>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</si>
  <si>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</si>
  <si>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</si>
  <si>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</si>
  <si>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</si>
  <si>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</si>
  <si>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</si>
  <si>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</si>
  <si>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</si>
  <si>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</si>
  <si>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</si>
  <si>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</si>
  <si>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</si>
  <si>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</si>
  <si>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</si>
  <si>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</si>
  <si>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</si>
  <si>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</si>
  <si>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</si>
  <si>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</si>
  <si>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</si>
  <si>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</si>
  <si>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</si>
  <si>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</si>
  <si>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</si>
  <si>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</si>
  <si>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</si>
  <si>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</si>
  <si>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</si>
  <si>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</si>
  <si>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</si>
  <si>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</si>
  <si>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</si>
  <si>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</si>
  <si>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</si>
  <si>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</si>
  <si>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</si>
  <si>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</si>
  <si>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</si>
  <si>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</si>
  <si>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</si>
  <si>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</si>
  <si>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</si>
  <si>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</si>
  <si>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</si>
  <si>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</si>
  <si>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</si>
  <si>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</si>
  <si>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</si>
  <si>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</si>
  <si>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</si>
  <si>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</si>
  <si>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</si>
  <si>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</si>
  <si>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</si>
  <si>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</si>
  <si>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</si>
  <si>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</si>
  <si>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</si>
  <si>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</si>
  <si>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</si>
  <si>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</si>
  <si>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</si>
  <si>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</si>
  <si>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</si>
  <si>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</si>
  <si>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</si>
  <si>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</si>
  <si>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</si>
  <si>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</si>
  <si>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</si>
  <si>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</si>
  <si>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</si>
  <si>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</si>
  <si>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</si>
  <si>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</si>
  <si>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</si>
  <si>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</si>
  <si>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</si>
  <si>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</si>
  <si>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</si>
  <si>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</si>
  <si>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</si>
  <si>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</si>
  <si>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</si>
  <si>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</si>
  <si>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</si>
  <si>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</si>
  <si>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</si>
  <si>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</si>
  <si>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</si>
  <si>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</si>
  <si>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</si>
  <si>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</si>
  <si>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</si>
  <si>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</si>
  <si>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</si>
  <si>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</si>
  <si>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</si>
  <si>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</si>
  <si>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</si>
  <si>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</si>
  <si>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</si>
  <si>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</si>
  <si>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</si>
  <si>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</si>
  <si>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</si>
  <si>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</si>
  <si>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</si>
  <si>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</si>
  <si>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</si>
  <si>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</si>
  <si>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</si>
  <si>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</si>
  <si>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</si>
  <si>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</si>
  <si>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</si>
  <si>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</si>
  <si>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</si>
  <si>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</si>
  <si>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</si>
  <si>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</si>
  <si>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</si>
  <si>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</si>
  <si>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</si>
  <si>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</si>
  <si>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</si>
  <si>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</si>
  <si>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</si>
  <si>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</si>
  <si>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</si>
  <si>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</si>
  <si>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</si>
  <si>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</si>
  <si>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</si>
  <si>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</si>
  <si>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</si>
  <si>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</si>
  <si>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</si>
  <si>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</si>
  <si>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</si>
  <si>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</si>
  <si>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</si>
  <si>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</si>
  <si>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</si>
  <si>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</si>
  <si>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</si>
  <si>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</si>
  <si>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</si>
  <si>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</si>
  <si>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</si>
  <si>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</si>
  <si>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</si>
  <si>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</si>
  <si>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</si>
  <si>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</si>
  <si>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</si>
  <si>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</si>
  <si>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</si>
  <si>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</si>
  <si>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</si>
  <si>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</si>
  <si>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</si>
  <si>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</si>
  <si>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</si>
  <si>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</si>
  <si>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</si>
  <si>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</si>
  <si>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</si>
  <si>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</si>
  <si>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</si>
  <si>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</si>
  <si>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</si>
  <si>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</si>
  <si>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</si>
  <si>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</si>
  <si>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</si>
  <si>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</si>
  <si>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</si>
  <si>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</si>
  <si>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</si>
  <si>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</si>
  <si>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</si>
  <si>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</si>
  <si>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</si>
  <si>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</si>
  <si>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</si>
  <si>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</si>
  <si>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</si>
  <si>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</si>
  <si>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</si>
  <si>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</si>
  <si>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</si>
  <si>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</si>
  <si>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</si>
  <si>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</si>
  <si>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</si>
  <si>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</si>
  <si>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</si>
  <si>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</si>
  <si>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</si>
  <si>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</si>
  <si>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</si>
  <si>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</si>
  <si>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</si>
  <si>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</si>
  <si>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</si>
  <si>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</si>
  <si>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</si>
  <si>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</si>
  <si>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</si>
  <si>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</si>
  <si>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</si>
  <si>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</si>
  <si>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</si>
  <si>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</si>
  <si>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</si>
  <si>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</si>
  <si>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</si>
  <si>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</si>
  <si>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</si>
  <si>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</si>
  <si>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</si>
  <si>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</si>
  <si>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</si>
  <si>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</si>
  <si>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</si>
  <si>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</si>
  <si>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</si>
  <si>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</si>
  <si>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</si>
  <si>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</si>
  <si>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</si>
  <si>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</si>
  <si>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</si>
  <si>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</si>
  <si>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</si>
  <si>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</si>
  <si>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</si>
  <si>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</si>
  <si>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</si>
  <si>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</si>
  <si>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</si>
  <si>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</si>
  <si>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</si>
  <si>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</si>
  <si>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</si>
  <si>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</si>
  <si>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</si>
  <si>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</si>
  <si>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</si>
  <si>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</si>
  <si>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</si>
  <si>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</si>
  <si>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</si>
  <si>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</si>
  <si>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</si>
  <si>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</si>
  <si>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</si>
  <si>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</si>
  <si>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</si>
  <si>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</si>
  <si>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</si>
  <si>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</si>
  <si>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</si>
  <si>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</si>
  <si>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</si>
  <si>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</si>
  <si>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</si>
  <si>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</si>
  <si>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</si>
  <si>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</si>
  <si>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</si>
  <si>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</si>
  <si>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</si>
  <si>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</si>
  <si>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</si>
  <si>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</si>
  <si>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</si>
  <si>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</si>
  <si>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</si>
  <si>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</si>
  <si>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</si>
  <si>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</si>
  <si>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</si>
  <si>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</si>
  <si>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</si>
  <si>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</si>
  <si>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</si>
  <si>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</si>
  <si>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</si>
  <si>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</si>
  <si>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</si>
  <si>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</si>
  <si>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</si>
  <si>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</si>
  <si>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</si>
  <si>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</si>
  <si>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</si>
  <si>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</si>
  <si>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</si>
  <si>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</si>
  <si>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</si>
  <si>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</si>
  <si>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</si>
  <si>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</si>
  <si>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</si>
  <si>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</si>
  <si>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</si>
  <si>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</si>
  <si>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</si>
  <si>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</si>
  <si>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</si>
  <si>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</si>
  <si>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</si>
  <si>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</si>
  <si>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</si>
  <si>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</si>
  <si>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</si>
  <si>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</si>
  <si>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</si>
  <si>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</si>
  <si>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</si>
  <si>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</si>
  <si>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</si>
  <si>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</si>
  <si>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</si>
  <si>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</si>
  <si>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</si>
  <si>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</si>
  <si>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</si>
  <si>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</si>
  <si>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</si>
  <si>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</si>
  <si>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</si>
  <si>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</si>
  <si>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</si>
  <si>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</si>
  <si>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</si>
  <si>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</si>
  <si>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</si>
  <si>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</si>
  <si>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</si>
  <si>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</si>
  <si>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</si>
  <si>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</si>
  <si>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</si>
  <si>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</si>
  <si>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</si>
  <si>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</si>
  <si>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</si>
  <si>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</si>
  <si>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</si>
  <si>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</si>
  <si>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</si>
  <si>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</si>
  <si>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</si>
  <si>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</si>
  <si>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</si>
  <si>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</si>
  <si>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</si>
  <si>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</si>
  <si>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</si>
  <si>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</si>
  <si>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</si>
  <si>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</si>
  <si>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</si>
  <si>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</si>
  <si>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</si>
  <si>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</si>
  <si>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</si>
  <si>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</si>
  <si>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</si>
  <si>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</si>
  <si>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</si>
  <si>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</si>
  <si>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</si>
  <si>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</si>
  <si>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</si>
  <si>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</si>
  <si>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</si>
  <si>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</si>
  <si>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</si>
  <si>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</si>
  <si>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</si>
  <si>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</si>
  <si>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</si>
  <si>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</si>
  <si>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</si>
  <si>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</si>
  <si>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</si>
  <si>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</si>
  <si>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</si>
  <si>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</si>
  <si>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</si>
  <si>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</si>
  <si>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</si>
  <si>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</si>
  <si>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</si>
  <si>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</si>
  <si>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</si>
  <si>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</si>
  <si>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</si>
  <si>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</si>
  <si>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</si>
  <si>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</si>
  <si>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</si>
  <si>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</si>
  <si>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</si>
  <si>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</si>
  <si>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</si>
  <si>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</si>
  <si>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</si>
  <si>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</si>
  <si>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</si>
  <si>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</si>
  <si>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</si>
  <si>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</si>
  <si>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</si>
  <si>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</si>
  <si>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</si>
  <si>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</si>
  <si>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</si>
  <si>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</si>
  <si>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</si>
  <si>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</si>
  <si>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</si>
  <si>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</si>
  <si>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</si>
  <si>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</si>
  <si>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</si>
  <si>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</si>
  <si>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</si>
  <si>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</si>
  <si>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</si>
  <si>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</si>
  <si>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</si>
  <si>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</si>
  <si>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</si>
  <si>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</si>
  <si>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</si>
  <si>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</si>
  <si>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</si>
  <si>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</si>
  <si>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</si>
  <si>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</si>
  <si>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</si>
  <si>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</si>
  <si>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</si>
  <si>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</si>
  <si>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</si>
  <si>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</si>
  <si>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</si>
  <si>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</si>
  <si>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</si>
  <si>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</si>
  <si>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</si>
  <si>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</si>
  <si>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</si>
  <si>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</si>
  <si>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</si>
  <si>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</si>
  <si>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</si>
  <si>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</si>
  <si>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</si>
  <si>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</si>
  <si>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</si>
  <si>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</si>
  <si>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</si>
  <si>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</si>
  <si>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</si>
  <si>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</si>
  <si>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</si>
  <si>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</si>
  <si>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</si>
  <si>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</si>
  <si>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</si>
  <si>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</si>
  <si>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</si>
  <si>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</si>
  <si>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</si>
  <si>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</si>
  <si>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</si>
  <si>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</si>
  <si>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</si>
  <si>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</si>
  <si>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</si>
  <si>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</si>
  <si>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</si>
  <si>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</si>
  <si>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</si>
  <si>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</si>
  <si>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</si>
  <si>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</si>
  <si>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</si>
  <si>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</si>
  <si>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</si>
  <si>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</si>
  <si>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</si>
  <si>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</si>
  <si>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</si>
  <si>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</si>
  <si>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</si>
  <si>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</si>
  <si>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</si>
  <si>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</si>
  <si>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</si>
  <si>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</si>
  <si>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</si>
  <si>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</si>
  <si>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</si>
  <si>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</si>
  <si>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</si>
  <si>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</si>
  <si>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</si>
  <si>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</si>
  <si>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</si>
  <si>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</si>
  <si>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</si>
  <si>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</si>
  <si>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</si>
  <si>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</si>
  <si>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</si>
  <si>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</si>
  <si>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</si>
  <si>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</si>
  <si>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</si>
  <si>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</si>
  <si>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</si>
  <si>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</si>
  <si>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</si>
  <si>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</si>
  <si>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</si>
  <si>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</si>
  <si>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</si>
  <si>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</si>
  <si>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</si>
  <si>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</si>
  <si>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</si>
  <si>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</si>
  <si>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</si>
  <si>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</si>
  <si>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</si>
  <si>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</si>
  <si>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</si>
  <si>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</si>
  <si>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</si>
  <si>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</si>
  <si>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</si>
  <si>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</si>
  <si>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</si>
  <si>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</si>
  <si>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</si>
  <si>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</si>
  <si>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</si>
  <si>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</si>
  <si>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</si>
  <si>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</si>
  <si>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</si>
  <si>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</si>
  <si>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</si>
  <si>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</si>
  <si>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</si>
  <si>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</si>
  <si>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</si>
  <si>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</si>
  <si>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</si>
  <si>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</si>
  <si>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</si>
  <si>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</si>
  <si>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</si>
  <si>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</si>
  <si>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</si>
  <si>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</si>
  <si>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</si>
  <si>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</si>
  <si>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</si>
  <si>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</si>
  <si>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</si>
  <si>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</si>
  <si>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</si>
  <si>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</si>
  <si>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</si>
  <si>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</si>
  <si>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</si>
  <si>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</si>
  <si>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</si>
  <si>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</si>
  <si>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</si>
  <si>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</si>
  <si>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</si>
  <si>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</si>
  <si>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</si>
  <si>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</si>
  <si>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</si>
  <si>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</si>
  <si>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</si>
  <si>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</si>
  <si>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</si>
  <si>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</si>
  <si>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</si>
  <si>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</si>
  <si>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</si>
  <si>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</si>
  <si>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</si>
  <si>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</si>
  <si>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</si>
  <si>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</si>
  <si>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</si>
  <si>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</si>
  <si>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</si>
  <si>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</si>
  <si>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</si>
  <si>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</si>
  <si>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</si>
  <si>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</si>
  <si>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</si>
  <si>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</si>
  <si>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</si>
  <si>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</si>
  <si>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</si>
  <si>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</si>
  <si>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</si>
  <si>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</si>
  <si>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</si>
  <si>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</si>
  <si>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</si>
  <si>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</si>
  <si>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</si>
  <si>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</si>
  <si>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</si>
  <si>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</si>
  <si>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</si>
  <si>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</si>
  <si>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</si>
  <si>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</si>
  <si>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</si>
  <si>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</si>
  <si>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</si>
  <si>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</si>
  <si>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</si>
  <si>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</si>
  <si>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</si>
  <si>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</si>
  <si>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</si>
  <si>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</si>
  <si>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</si>
  <si>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</si>
  <si>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</si>
  <si>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</si>
  <si>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</si>
  <si>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</si>
  <si>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</si>
  <si>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</si>
  <si>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</si>
  <si>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</si>
  <si>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</si>
  <si>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</si>
  <si>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</si>
  <si>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</si>
  <si>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</si>
  <si>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</si>
  <si>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</si>
  <si>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</si>
  <si>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</si>
  <si>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</si>
  <si>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</si>
  <si>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</si>
  <si>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</si>
  <si>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</si>
  <si>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</si>
  <si>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</si>
  <si>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</si>
  <si>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</si>
  <si>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</si>
  <si>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</si>
  <si>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</si>
  <si>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</si>
  <si>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</si>
  <si>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</si>
  <si>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</si>
  <si>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</si>
  <si>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</si>
  <si>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</si>
  <si>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</si>
  <si>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</si>
  <si>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</si>
  <si>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</si>
  <si>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</si>
  <si>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</si>
  <si>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</si>
  <si>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</si>
  <si>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</si>
  <si>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</si>
  <si>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</si>
  <si>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</si>
  <si>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</si>
  <si>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</si>
  <si>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</si>
  <si>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</si>
  <si>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</si>
  <si>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</si>
  <si>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</si>
  <si>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</si>
  <si>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</si>
  <si>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</si>
  <si>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</si>
  <si>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</si>
  <si>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</si>
  <si>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</si>
  <si>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</si>
  <si>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</si>
  <si>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</si>
  <si>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</si>
  <si>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</si>
  <si>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</si>
  <si>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</si>
  <si>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</si>
  <si>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</si>
  <si>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</si>
  <si>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</si>
  <si>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</si>
  <si>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</si>
  <si>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</si>
  <si>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</si>
  <si>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</si>
  <si>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</si>
  <si>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</si>
  <si>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</si>
  <si>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</si>
  <si>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</si>
  <si>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</si>
  <si>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</si>
  <si>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</si>
  <si>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</si>
  <si>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</si>
  <si>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</si>
  <si>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</si>
  <si>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</si>
  <si>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</si>
  <si>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</si>
  <si>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</si>
  <si>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</si>
  <si>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</si>
  <si>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</si>
  <si>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</si>
  <si>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</si>
  <si>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</si>
  <si>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</si>
  <si>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</si>
  <si>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</si>
  <si>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</si>
  <si>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</si>
  <si>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</si>
  <si>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</si>
  <si>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</si>
  <si>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</si>
  <si>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</si>
  <si>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</si>
  <si>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</si>
  <si>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</si>
  <si>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</si>
  <si>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</si>
  <si>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</si>
  <si>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</si>
  <si>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</si>
  <si>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</si>
  <si>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</si>
  <si>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</si>
  <si>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</si>
  <si>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</si>
  <si>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</si>
  <si>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</si>
  <si>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</si>
  <si>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</si>
  <si>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</si>
  <si>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</si>
  <si>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</si>
  <si>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</si>
  <si>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</si>
  <si>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</si>
  <si>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</si>
  <si>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</si>
  <si>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</si>
  <si>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</si>
  <si>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</si>
  <si>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</si>
  <si>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</si>
  <si>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</si>
  <si>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</si>
  <si>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</si>
  <si>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</si>
  <si>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</si>
  <si>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</si>
  <si>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</si>
  <si>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</si>
  <si>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</si>
  <si>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</si>
  <si>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</si>
  <si>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</si>
  <si>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</si>
  <si>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</si>
  <si>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</si>
  <si>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</si>
  <si>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</si>
  <si>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</si>
  <si>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</si>
  <si>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</si>
  <si>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</si>
  <si>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</si>
  <si>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</si>
  <si>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</si>
  <si>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</si>
  <si>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</si>
  <si>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</si>
  <si>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</si>
  <si>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</si>
  <si>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</si>
  <si>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</si>
  <si>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</si>
  <si>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</si>
  <si>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</si>
  <si>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</si>
  <si>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</si>
  <si>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</si>
  <si>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</si>
  <si>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</si>
  <si>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</si>
  <si>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</si>
  <si>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</si>
  <si>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</si>
  <si>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</si>
  <si>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</si>
  <si>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</si>
  <si>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</si>
  <si>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</si>
  <si>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</si>
  <si>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</si>
  <si>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</si>
  <si>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</si>
  <si>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</si>
  <si>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</si>
  <si>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</si>
  <si>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</si>
  <si>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</si>
  <si>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</si>
  <si>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</si>
  <si>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</si>
  <si>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</si>
  <si>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</si>
  <si>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</si>
  <si>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</si>
  <si>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</si>
  <si>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</si>
  <si>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</si>
  <si>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</si>
  <si>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</si>
  <si>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</si>
  <si>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</si>
  <si>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</si>
  <si>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</si>
  <si>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</si>
  <si>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</si>
  <si>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</si>
  <si>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</si>
  <si>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</si>
  <si>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</si>
  <si>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</si>
  <si>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</si>
  <si>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</si>
  <si>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</si>
  <si>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</si>
  <si>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</si>
  <si>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</si>
  <si>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</si>
  <si>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</si>
  <si>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</si>
  <si>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</si>
  <si>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</si>
  <si>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</si>
  <si>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</si>
  <si>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</si>
  <si>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</si>
  <si>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</si>
  <si>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</si>
  <si>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</si>
  <si>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</si>
  <si>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</si>
  <si>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</si>
  <si>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</si>
  <si>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</si>
  <si>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</si>
  <si>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</si>
  <si>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</si>
  <si>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</si>
  <si>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</si>
  <si>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</si>
  <si>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</si>
  <si>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</si>
  <si>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</si>
  <si>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</si>
  <si>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</si>
  <si>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</si>
  <si>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</si>
  <si>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</si>
  <si>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</si>
  <si>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</si>
  <si>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</si>
  <si>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</si>
  <si>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</si>
  <si>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</si>
  <si>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</si>
  <si>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</si>
  <si>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</si>
  <si>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</si>
  <si>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</si>
  <si>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</si>
  <si>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</si>
  <si>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</si>
  <si>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</si>
  <si>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</si>
  <si>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</si>
  <si>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</si>
  <si>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</si>
  <si>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</si>
  <si>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</si>
  <si>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</si>
  <si>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</si>
  <si>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</si>
  <si>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</si>
  <si>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</si>
  <si>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</si>
  <si>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</si>
  <si>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</si>
  <si>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</si>
  <si>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</si>
  <si>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</si>
  <si>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</si>
  <si>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</si>
  <si>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</si>
  <si>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</si>
  <si>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</si>
  <si>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</si>
  <si>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</si>
  <si>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</si>
  <si>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</si>
  <si>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</si>
  <si>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</si>
  <si>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</si>
  <si>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</si>
  <si>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</si>
  <si>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</si>
  <si>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</si>
  <si>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</si>
  <si>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</si>
  <si>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</si>
  <si>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</si>
  <si>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</si>
  <si>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</si>
  <si>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</si>
  <si>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</si>
  <si>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</si>
  <si>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</si>
  <si>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</si>
  <si>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</si>
  <si>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</si>
  <si>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</si>
  <si>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</si>
  <si>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</si>
  <si>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</si>
  <si>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</si>
  <si>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</si>
  <si>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</si>
  <si>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</si>
  <si>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</si>
  <si>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</si>
  <si>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</si>
  <si>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</si>
  <si>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</si>
  <si>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</si>
  <si>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</si>
  <si>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</si>
  <si>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</si>
  <si>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</si>
  <si>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</si>
  <si>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</si>
  <si>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</si>
  <si>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</si>
  <si>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</si>
  <si>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</si>
  <si>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</si>
  <si>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</si>
  <si>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</si>
  <si>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</si>
  <si>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</si>
  <si>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</si>
  <si>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</si>
  <si>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</si>
  <si>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</si>
  <si>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</si>
  <si>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</si>
  <si>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</si>
  <si>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</si>
  <si>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</si>
  <si>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</si>
  <si>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</si>
  <si>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</si>
  <si>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</si>
  <si>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</si>
  <si>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</si>
  <si>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</si>
  <si>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</si>
  <si>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</si>
  <si>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</si>
  <si>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</si>
  <si>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</si>
  <si>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</si>
  <si>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</si>
  <si>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</si>
  <si>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</si>
  <si>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</si>
  <si>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</si>
  <si>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</si>
  <si>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</si>
  <si>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</si>
  <si>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</si>
  <si>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</si>
  <si>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</si>
  <si>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</si>
  <si>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</si>
  <si>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</si>
  <si>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</si>
  <si>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</si>
  <si>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</si>
  <si>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</si>
  <si>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</si>
  <si>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</si>
  <si>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</si>
  <si>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</si>
  <si>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</si>
  <si>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</si>
  <si>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</si>
  <si>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</si>
  <si>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</si>
  <si>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</si>
  <si>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</si>
  <si>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</si>
  <si>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</si>
  <si>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</si>
  <si>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</si>
  <si>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</si>
  <si>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</si>
  <si>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</si>
  <si>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</si>
  <si>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</si>
  <si>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</si>
  <si>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</si>
  <si>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</si>
  <si>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</si>
  <si>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</si>
  <si>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</si>
  <si>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</si>
  <si>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</si>
  <si>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</si>
  <si>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</si>
  <si>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</si>
  <si>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</si>
  <si>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</si>
  <si>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</si>
  <si>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</si>
  <si>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</si>
  <si>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</si>
  <si>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</si>
  <si>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</si>
  <si>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</si>
  <si>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</si>
  <si>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</si>
  <si>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</si>
  <si>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</si>
  <si>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</si>
  <si>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</si>
  <si>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</si>
  <si>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</si>
  <si>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</si>
  <si>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</si>
  <si>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</si>
  <si>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</si>
  <si>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</si>
  <si>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</si>
  <si>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</si>
  <si>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</si>
  <si>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</si>
  <si>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</si>
  <si>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</si>
  <si>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</si>
  <si>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</si>
  <si>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</si>
  <si>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</si>
  <si>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</si>
  <si>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</si>
  <si>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</si>
  <si>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</si>
  <si>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</si>
  <si>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</si>
  <si>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</si>
  <si>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</si>
  <si>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</si>
  <si>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</si>
  <si>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</si>
  <si>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</si>
  <si>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</si>
  <si>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</si>
  <si>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</si>
  <si>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</si>
  <si>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</si>
  <si>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</si>
  <si>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</si>
  <si>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</si>
  <si>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</si>
  <si>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</si>
  <si>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</si>
  <si>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</si>
  <si>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</si>
  <si>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</si>
  <si>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</si>
  <si>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</si>
  <si>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</si>
  <si>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</si>
  <si>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</si>
  <si>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</si>
  <si>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</si>
  <si>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</si>
  <si>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</si>
  <si>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</si>
  <si>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</si>
  <si>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</si>
  <si>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</si>
  <si>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</si>
  <si>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</si>
  <si>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</si>
  <si>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</si>
  <si>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</si>
  <si>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</si>
  <si>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</si>
  <si>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</si>
  <si>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</si>
  <si>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</si>
  <si>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</si>
  <si>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</si>
  <si>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</si>
  <si>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</si>
  <si>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</si>
  <si>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</si>
  <si>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</si>
  <si>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</si>
  <si>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</si>
  <si>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</si>
  <si>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</si>
  <si>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</si>
  <si>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</si>
  <si>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</si>
  <si>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</si>
  <si>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</si>
  <si>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</si>
  <si>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</si>
  <si>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</si>
  <si>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</si>
  <si>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</si>
  <si>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</si>
  <si>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</si>
  <si>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</si>
  <si>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</si>
  <si>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</si>
  <si>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</si>
  <si>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</si>
  <si>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</si>
  <si>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</si>
  <si>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</si>
  <si>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</si>
  <si>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</si>
  <si>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</si>
  <si>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</si>
  <si>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</si>
  <si>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</si>
  <si>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</si>
  <si>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</si>
  <si>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</si>
  <si>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</si>
  <si>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</si>
  <si>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</si>
  <si>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</si>
  <si>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</si>
  <si>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</si>
  <si>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</si>
  <si>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</si>
  <si>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</si>
  <si>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</si>
  <si>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</si>
  <si>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</si>
  <si>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</si>
  <si>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</si>
  <si>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</si>
  <si>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</si>
  <si>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</si>
  <si>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</si>
  <si>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</si>
  <si>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</si>
  <si>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</si>
  <si>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</si>
  <si>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</si>
  <si>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</si>
  <si>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</si>
  <si>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</si>
  <si>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</si>
  <si>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</si>
  <si>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</si>
  <si>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</si>
  <si>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</si>
  <si>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</si>
  <si>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</si>
  <si>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</si>
  <si>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</si>
  <si>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</si>
  <si>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</si>
  <si>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</si>
  <si>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</si>
  <si>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</si>
  <si>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</si>
  <si>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</si>
  <si>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</si>
  <si>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</si>
  <si>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</si>
  <si>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</si>
  <si>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</si>
  <si>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</si>
  <si>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</si>
  <si>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</si>
  <si>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</si>
  <si>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</si>
  <si>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</si>
  <si>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</si>
  <si>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</si>
  <si>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</si>
  <si>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</si>
  <si>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</si>
  <si>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</si>
  <si>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</si>
  <si>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</si>
  <si>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</si>
  <si>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</si>
  <si>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</si>
  <si>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</si>
  <si>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</si>
  <si>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</si>
  <si>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</si>
  <si>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</si>
  <si>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</si>
  <si>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</si>
  <si>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</si>
  <si>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</si>
  <si>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</si>
  <si>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</si>
  <si>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</si>
  <si>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</si>
  <si>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</si>
  <si>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</si>
  <si>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</si>
  <si>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</si>
  <si>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</si>
  <si>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</si>
  <si>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</si>
  <si>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</si>
  <si>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</si>
  <si>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</si>
  <si>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</si>
  <si>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</si>
  <si>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</si>
  <si>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</si>
  <si>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</si>
  <si>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</si>
  <si>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</si>
  <si>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</si>
  <si>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</si>
  <si>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</si>
  <si>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</si>
  <si>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</si>
  <si>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</si>
  <si>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</si>
  <si>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</si>
  <si>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</si>
  <si>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</si>
  <si>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</si>
  <si>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</si>
  <si>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</si>
  <si>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</si>
  <si>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</si>
  <si>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</si>
  <si>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</si>
  <si>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</si>
  <si>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</si>
  <si>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</si>
  <si>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</si>
  <si>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</si>
  <si>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</si>
  <si>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</si>
  <si>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</si>
  <si>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</si>
  <si>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</si>
  <si>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</si>
  <si>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</si>
  <si>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</si>
  <si>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</si>
  <si>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</si>
  <si>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</si>
  <si>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</si>
  <si>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</si>
  <si>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</si>
  <si>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</si>
  <si>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</si>
  <si>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</si>
  <si>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</si>
  <si>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</si>
  <si>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</si>
  <si>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</si>
  <si>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</si>
  <si>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</si>
  <si>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</si>
  <si>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</si>
  <si>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</si>
  <si>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</si>
  <si>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</si>
  <si>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</si>
  <si>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</si>
  <si>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</si>
  <si>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</si>
  <si>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</si>
  <si>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</si>
  <si>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</si>
  <si>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</si>
  <si>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</si>
  <si>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</si>
  <si>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</si>
  <si>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</si>
  <si>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</si>
  <si>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</si>
  <si>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</si>
  <si>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</si>
  <si>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</si>
  <si>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</si>
  <si>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</si>
  <si>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</si>
  <si>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</si>
  <si>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</si>
  <si>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</si>
  <si>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</si>
  <si>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</si>
  <si>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</si>
  <si>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</si>
  <si>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</si>
  <si>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</si>
  <si>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</si>
  <si>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</si>
  <si>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</si>
  <si>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</si>
  <si>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</si>
  <si>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</si>
  <si>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</si>
  <si>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</si>
  <si>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</si>
  <si>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</si>
  <si>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</si>
  <si>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</si>
  <si>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</si>
  <si>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</si>
  <si>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</si>
  <si>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</si>
  <si>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</si>
  <si>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</si>
  <si>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</si>
  <si>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</si>
  <si>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</si>
  <si>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</si>
  <si>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</si>
  <si>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</si>
  <si>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</si>
  <si>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</si>
  <si>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</si>
  <si>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</si>
  <si>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</si>
  <si>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</si>
  <si>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</si>
  <si>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</si>
  <si>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</si>
  <si>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</si>
  <si>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</si>
  <si>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</si>
  <si>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</si>
  <si>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</si>
  <si>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</si>
  <si>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</si>
  <si>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</si>
  <si>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</si>
  <si>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</si>
  <si>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</si>
  <si>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</si>
  <si>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</si>
  <si>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</si>
  <si>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</si>
  <si>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</si>
  <si>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</si>
  <si>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</si>
  <si>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</si>
  <si>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</si>
  <si>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</si>
  <si>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</si>
  <si>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</si>
  <si>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</si>
  <si>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</si>
  <si>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</si>
  <si>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</si>
  <si>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</si>
  <si>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</si>
  <si>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</si>
  <si>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</si>
  <si>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</si>
  <si>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</si>
  <si>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</si>
  <si>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</si>
  <si>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</si>
  <si>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</si>
  <si>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</si>
  <si>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</si>
  <si>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</si>
  <si>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</si>
  <si>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</si>
  <si>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</si>
  <si>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</si>
  <si>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</si>
  <si>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</si>
  <si>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</si>
  <si>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</si>
  <si>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</si>
  <si>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</si>
  <si>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</si>
  <si>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</si>
  <si>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</si>
  <si>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</si>
  <si>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</si>
  <si>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</si>
  <si>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</si>
  <si>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</si>
  <si>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</si>
  <si>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</si>
  <si>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</si>
  <si>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</si>
  <si>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</si>
  <si>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</si>
  <si>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</si>
  <si>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</si>
  <si>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</si>
  <si>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</si>
  <si>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</si>
  <si>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</si>
  <si>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</si>
  <si>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</si>
  <si>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</si>
  <si>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</si>
  <si>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</si>
  <si>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</si>
  <si>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</si>
  <si>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</si>
  <si>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</si>
  <si>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</si>
  <si>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</si>
  <si>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</si>
  <si>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</si>
  <si>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</si>
  <si>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</si>
  <si>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</si>
  <si>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</si>
  <si>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</si>
  <si>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</si>
  <si>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</si>
  <si>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</si>
  <si>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</si>
  <si>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</si>
  <si>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</si>
  <si>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</si>
  <si>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</si>
  <si>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</si>
  <si>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</si>
  <si>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</si>
  <si>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</si>
  <si>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</si>
  <si>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</si>
  <si>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</si>
  <si>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</si>
  <si>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</si>
  <si>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</si>
  <si>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</si>
  <si>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</si>
  <si>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</si>
  <si>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</si>
  <si>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</si>
  <si>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</si>
  <si>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</si>
  <si>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</si>
  <si>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</si>
  <si>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</si>
  <si>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</si>
  <si>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</si>
  <si>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</si>
  <si>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</si>
  <si>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</si>
  <si>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</si>
  <si>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</si>
  <si>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</si>
  <si>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</si>
  <si>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</si>
  <si>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</si>
  <si>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</si>
  <si>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</si>
  <si>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</si>
  <si>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</si>
  <si>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</si>
  <si>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</si>
  <si>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</si>
  <si>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</si>
  <si>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</si>
  <si>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</si>
  <si>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</si>
  <si>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</si>
  <si>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</si>
  <si>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</si>
  <si>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</si>
  <si>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</si>
  <si>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</si>
  <si>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</si>
  <si>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</si>
  <si>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</si>
  <si>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</si>
  <si>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</si>
  <si>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</si>
  <si>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</si>
  <si>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</si>
  <si>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</si>
  <si>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</si>
  <si>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</si>
  <si>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</si>
  <si>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</si>
  <si>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</si>
  <si>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</si>
  <si>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</si>
  <si>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</si>
  <si>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</si>
  <si>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</si>
  <si>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</si>
  <si>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</si>
  <si>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</si>
  <si>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</si>
  <si>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</si>
  <si>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</si>
  <si>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</si>
  <si>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</si>
  <si>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</si>
  <si>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</si>
  <si>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</si>
  <si>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</si>
  <si>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</si>
  <si>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</si>
  <si>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</si>
  <si>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</si>
  <si>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</si>
  <si>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</si>
  <si>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</si>
  <si>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</si>
  <si>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</si>
  <si>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</si>
  <si>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</si>
  <si>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</si>
  <si>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</si>
  <si>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</si>
  <si>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</si>
  <si>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</si>
  <si>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</si>
  <si>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</si>
  <si>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</si>
  <si>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</si>
  <si>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</si>
  <si>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</si>
  <si>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</si>
  <si>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</si>
  <si>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</si>
  <si>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</si>
  <si>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</si>
  <si>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</si>
  <si>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</si>
  <si>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</si>
  <si>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</si>
  <si>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</si>
  <si>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</si>
  <si>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</si>
  <si>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</si>
  <si>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</si>
  <si>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</si>
  <si>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</si>
  <si>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</si>
  <si>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</si>
  <si>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</si>
  <si>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</si>
  <si>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</si>
  <si>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</si>
  <si>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</si>
  <si>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</si>
  <si>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</si>
  <si>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</si>
  <si>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</si>
  <si>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</si>
  <si>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</si>
  <si>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</si>
  <si>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</si>
  <si>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</si>
  <si>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</si>
  <si>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</si>
  <si>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</si>
  <si>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</si>
  <si>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</si>
  <si>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</si>
  <si>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</si>
  <si>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</si>
  <si>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</si>
  <si>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</si>
  <si>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</si>
  <si>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</si>
  <si>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</si>
  <si>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</si>
  <si>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</si>
  <si>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</si>
  <si>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</si>
  <si>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</si>
  <si>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</si>
  <si>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</si>
  <si>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</si>
  <si>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</si>
  <si>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</si>
  <si>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</si>
  <si>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</si>
  <si>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</si>
  <si>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</si>
  <si>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</si>
  <si>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</si>
  <si>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</si>
  <si>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</si>
  <si>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</si>
  <si>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</si>
  <si>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</si>
  <si>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</si>
  <si>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</si>
  <si>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</si>
  <si>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</si>
  <si>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</si>
  <si>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</si>
  <si>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</si>
  <si>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</si>
  <si>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</si>
  <si>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</si>
  <si>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</si>
  <si>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</si>
  <si>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</si>
  <si>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</si>
  <si>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</si>
  <si>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</si>
  <si>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</si>
  <si>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</si>
  <si>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</si>
  <si>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</si>
  <si>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</si>
  <si>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</si>
  <si>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</si>
  <si>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</si>
  <si>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</si>
  <si>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</si>
  <si>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</si>
  <si>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</si>
  <si>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</si>
  <si>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</si>
  <si>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</si>
  <si>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</si>
  <si>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</si>
  <si>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</si>
  <si>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</si>
  <si>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</si>
  <si>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</si>
  <si>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</si>
  <si>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</si>
  <si>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</si>
  <si>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</si>
  <si>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</si>
  <si>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</si>
  <si>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</si>
  <si>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</si>
  <si>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</si>
  <si>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</si>
  <si>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</si>
  <si>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</si>
  <si>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</si>
  <si>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</si>
  <si>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</si>
  <si>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</si>
  <si>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</si>
  <si>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</si>
  <si>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</si>
  <si>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</si>
  <si>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</si>
  <si>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</si>
  <si>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</si>
  <si>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</si>
  <si>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</si>
  <si>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</si>
  <si>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</si>
  <si>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</si>
  <si>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</si>
  <si>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</si>
  <si>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</si>
  <si>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</si>
  <si>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</si>
  <si>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</si>
  <si>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</si>
  <si>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</si>
  <si>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</si>
  <si>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</si>
  <si>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</si>
  <si>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</si>
  <si>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</si>
  <si>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</si>
  <si>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</si>
  <si>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</si>
  <si>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</si>
  <si>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</si>
  <si>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</si>
  <si>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</si>
  <si>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</si>
  <si>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</si>
  <si>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</si>
  <si>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</si>
  <si>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</si>
  <si>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</si>
  <si>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</si>
  <si>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</si>
  <si>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</si>
  <si>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</si>
  <si>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</si>
  <si>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</si>
  <si>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</si>
  <si>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</si>
  <si>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</si>
  <si>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</si>
  <si>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</si>
  <si>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</si>
  <si>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</si>
  <si>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</si>
  <si>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</si>
  <si>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</si>
  <si>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</si>
  <si>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</si>
  <si>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</si>
  <si>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</si>
  <si>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</si>
  <si>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</si>
  <si>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</si>
  <si>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</si>
  <si>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</si>
  <si>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</si>
  <si>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</si>
  <si>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</si>
  <si>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</si>
  <si>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</si>
  <si>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</si>
  <si>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</si>
  <si>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</si>
  <si>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</si>
  <si>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</si>
  <si>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</si>
  <si>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</si>
  <si>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</si>
  <si>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</si>
  <si>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</si>
  <si>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</si>
  <si>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</si>
  <si>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</si>
  <si>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</si>
  <si>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</si>
  <si>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</si>
  <si>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</si>
  <si>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</si>
  <si>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</si>
  <si>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</si>
  <si>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</si>
  <si>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</si>
  <si>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</si>
  <si>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</si>
  <si>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</si>
  <si>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</si>
  <si>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</si>
  <si>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</si>
  <si>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</si>
  <si>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</si>
  <si>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</si>
  <si>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</si>
  <si>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</si>
  <si>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</si>
  <si>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</si>
  <si>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</si>
  <si>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</si>
  <si>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</si>
  <si>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</si>
  <si>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</si>
  <si>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</si>
  <si>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</si>
  <si>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</si>
  <si>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</si>
  <si>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</si>
  <si>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</si>
  <si>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</si>
  <si>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</si>
  <si>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</si>
  <si>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</si>
  <si>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</si>
  <si>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</si>
  <si>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</si>
  <si>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</si>
  <si>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</si>
  <si>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</si>
  <si>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</si>
  <si>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</si>
  <si>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</si>
  <si>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</si>
  <si>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</si>
  <si>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</si>
  <si>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</si>
  <si>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</si>
  <si>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</si>
  <si>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</si>
  <si>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</si>
  <si>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</si>
  <si>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</si>
  <si>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</si>
  <si>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</si>
  <si>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</si>
  <si>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</si>
  <si>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</si>
  <si>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</si>
  <si>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</si>
  <si>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</si>
  <si>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</si>
  <si>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</si>
  <si>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</si>
  <si>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</si>
  <si>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</si>
  <si>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</si>
  <si>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</si>
  <si>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</si>
  <si>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</si>
  <si>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</si>
  <si>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</si>
  <si>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</si>
  <si>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</si>
  <si>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</si>
  <si>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</si>
  <si>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</si>
  <si>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</si>
  <si>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</si>
  <si>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</si>
  <si>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</si>
  <si>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</si>
  <si>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</si>
  <si>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</si>
  <si>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</si>
  <si>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</si>
  <si>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</si>
  <si>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</si>
  <si>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</si>
  <si>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</si>
  <si>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</si>
  <si>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</si>
  <si>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</si>
  <si>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</si>
  <si>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</si>
  <si>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</si>
  <si>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</si>
  <si>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</si>
  <si>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</si>
  <si>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</si>
  <si>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</si>
  <si>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</si>
  <si>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</si>
  <si>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</si>
  <si>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</si>
  <si>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</si>
  <si>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</si>
  <si>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</si>
  <si>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</si>
  <si>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</si>
  <si>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</si>
  <si>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</si>
  <si>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</si>
  <si>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</si>
  <si>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</si>
  <si>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</si>
  <si>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</si>
  <si>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</si>
  <si>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</si>
  <si>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</si>
  <si>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</si>
  <si>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</si>
  <si>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</si>
  <si>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</si>
  <si>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</si>
  <si>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</si>
  <si>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</si>
  <si>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</si>
  <si>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</si>
  <si>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</si>
  <si>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</si>
  <si>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</si>
  <si>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</si>
  <si>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</si>
  <si>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</si>
  <si>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</si>
  <si>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</si>
  <si>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</si>
  <si>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</si>
  <si>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</si>
  <si>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</si>
  <si>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</si>
  <si>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</si>
  <si>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</si>
  <si>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</si>
  <si>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</si>
  <si>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</si>
  <si>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</si>
  <si>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</si>
  <si>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</si>
  <si>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</si>
  <si>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</si>
  <si>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</si>
  <si>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</si>
  <si>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</si>
  <si>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</si>
  <si>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</si>
  <si>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</si>
  <si>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</si>
  <si>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</si>
  <si>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</si>
  <si>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</si>
  <si>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</si>
  <si>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</si>
  <si>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</si>
  <si>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</si>
  <si>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</si>
  <si>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</si>
  <si>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</si>
  <si>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</si>
  <si>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</si>
  <si>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</si>
  <si>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</si>
  <si>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</si>
  <si>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</si>
  <si>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</si>
  <si>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</si>
  <si>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</si>
  <si>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</si>
  <si>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</si>
  <si>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</si>
  <si>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</si>
  <si>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</si>
  <si>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</si>
  <si>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</si>
  <si>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</si>
  <si>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</si>
  <si>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</si>
  <si>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</si>
  <si>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</si>
  <si>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</si>
  <si>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</si>
  <si>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</si>
  <si>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</si>
  <si>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</si>
  <si>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</si>
  <si>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</si>
  <si>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</si>
  <si>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</si>
  <si>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</si>
  <si>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</si>
  <si>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</si>
  <si>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</si>
  <si>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</si>
  <si>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</si>
  <si>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</si>
  <si>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</si>
  <si>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</si>
  <si>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</si>
  <si>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</si>
  <si>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</si>
  <si>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</si>
  <si>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</si>
  <si>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</si>
  <si>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</si>
  <si>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</si>
  <si>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</si>
  <si>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</si>
  <si>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</si>
  <si>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</si>
  <si>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</si>
  <si>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</si>
  <si>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</si>
  <si>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</si>
  <si>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</si>
  <si>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</si>
  <si>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</si>
  <si>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</si>
  <si>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</si>
  <si>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</si>
  <si>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</si>
  <si>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</si>
  <si>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</si>
  <si>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</si>
  <si>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</si>
  <si>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</si>
  <si>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</si>
  <si>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</si>
  <si>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</si>
  <si>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</si>
  <si>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</si>
  <si>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</si>
  <si>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</si>
  <si>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</si>
  <si>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</si>
  <si>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</si>
  <si>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</si>
  <si>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</si>
  <si>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</si>
  <si>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</si>
  <si>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</si>
  <si>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</si>
  <si>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</si>
  <si>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</si>
  <si>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</si>
  <si>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</si>
  <si>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</si>
  <si>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</si>
  <si>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</si>
  <si>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</si>
  <si>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</si>
  <si>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</si>
  <si>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</si>
  <si>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</si>
  <si>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</si>
  <si>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</si>
  <si>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</si>
  <si>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</si>
  <si>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</si>
  <si>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</si>
  <si>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</si>
  <si>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</si>
  <si>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</si>
  <si>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</si>
  <si>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</si>
  <si>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</si>
  <si>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</si>
  <si>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</si>
  <si>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</si>
  <si>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</si>
  <si>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</si>
  <si>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</si>
  <si>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</si>
  <si>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</si>
  <si>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</si>
  <si>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</si>
  <si>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</si>
  <si>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</si>
  <si>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</si>
  <si>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</si>
  <si>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</si>
  <si>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</si>
  <si>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</si>
  <si>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</si>
  <si>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</si>
  <si>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</si>
  <si>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</si>
  <si>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</si>
  <si>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</si>
  <si>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</si>
  <si>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</si>
  <si>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</si>
  <si>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</si>
  <si>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</si>
  <si>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</si>
  <si>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</si>
  <si>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</si>
  <si>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</si>
  <si>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</si>
  <si>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</si>
  <si>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</si>
  <si>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</si>
  <si>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</si>
  <si>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</si>
  <si>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</si>
  <si>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</si>
  <si>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</si>
  <si>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</si>
  <si>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</si>
  <si>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</si>
  <si>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</si>
  <si>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</si>
  <si>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</si>
  <si>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</si>
  <si>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</si>
  <si>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</si>
  <si>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</si>
  <si>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</si>
  <si>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</si>
  <si>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</si>
  <si>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</si>
  <si>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</si>
  <si>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</si>
  <si>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</si>
  <si>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</si>
  <si>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</si>
  <si>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</si>
  <si>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</si>
  <si>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</si>
  <si>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</si>
  <si>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</si>
  <si>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</si>
  <si>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</si>
  <si>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</si>
  <si>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</si>
  <si>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</si>
  <si>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</si>
  <si>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</si>
  <si>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</si>
  <si>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</si>
  <si>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</si>
  <si>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</si>
  <si>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</si>
  <si>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</si>
  <si>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</si>
  <si>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</si>
  <si>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</si>
  <si>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</si>
  <si>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</si>
  <si>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</si>
  <si>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</si>
  <si>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</si>
  <si>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</si>
  <si>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</si>
  <si>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</si>
  <si>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</si>
  <si>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</si>
  <si>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</si>
  <si>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</si>
  <si>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</si>
  <si>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</si>
  <si>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</si>
  <si>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</si>
  <si>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</si>
  <si>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</si>
  <si>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</si>
  <si>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</si>
  <si>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</si>
  <si>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</si>
  <si>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</si>
  <si>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</si>
  <si>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</si>
  <si>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</si>
  <si>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</si>
  <si>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</si>
  <si>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</si>
  <si>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</si>
  <si>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</si>
  <si>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</si>
  <si>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</si>
  <si>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</si>
  <si>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</si>
  <si>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</si>
  <si>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</si>
  <si>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</si>
  <si>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</si>
  <si>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</si>
  <si>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</si>
  <si>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</si>
  <si>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</si>
  <si>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</si>
  <si>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</si>
  <si>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</si>
  <si>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</si>
  <si>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</si>
  <si>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</si>
  <si>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</si>
  <si>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</si>
  <si>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</si>
  <si>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</si>
  <si>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</si>
  <si>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</si>
  <si>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</si>
  <si>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</si>
  <si>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</si>
  <si>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</si>
  <si>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</si>
  <si>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</si>
  <si>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</si>
  <si>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</si>
  <si>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</si>
  <si>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</si>
  <si>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</si>
  <si>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</si>
  <si>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</si>
  <si>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</si>
  <si>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</si>
  <si>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</si>
  <si>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</si>
  <si>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</si>
  <si>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</si>
  <si>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</si>
  <si>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</si>
  <si>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</si>
  <si>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</si>
  <si>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</si>
  <si>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</si>
  <si>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</si>
  <si>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</si>
  <si>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</si>
  <si>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</si>
  <si>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</si>
  <si>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</si>
  <si>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</si>
  <si>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</si>
  <si>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</si>
  <si>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</si>
  <si>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</si>
  <si>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</si>
  <si>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</si>
  <si>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</si>
  <si>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</si>
  <si>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</si>
  <si>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</si>
  <si>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</si>
  <si>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</si>
  <si>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</si>
  <si>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</si>
  <si>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</si>
  <si>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</si>
  <si>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</si>
  <si>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</si>
  <si>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</si>
  <si>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</si>
  <si>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</si>
  <si>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</si>
  <si>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</si>
  <si>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</si>
  <si>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</si>
  <si>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</si>
  <si>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</si>
  <si>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</si>
  <si>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</si>
  <si>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</si>
  <si>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</si>
  <si>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</si>
  <si>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</si>
  <si>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</si>
  <si>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</si>
  <si>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</si>
  <si>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</si>
  <si>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</si>
  <si>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</si>
  <si>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</si>
  <si>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</si>
  <si>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</si>
  <si>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</si>
  <si>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</si>
  <si>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</si>
  <si>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</si>
  <si>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</si>
  <si>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</si>
  <si>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</si>
  <si>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</si>
  <si>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</si>
  <si>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</si>
  <si>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</si>
  <si>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</si>
  <si>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</si>
  <si>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</si>
  <si>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</si>
  <si>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</si>
  <si>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</si>
  <si>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</si>
  <si>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</si>
  <si>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</si>
  <si>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</si>
  <si>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</si>
  <si>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</si>
  <si>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</si>
  <si>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</si>
  <si>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</si>
  <si>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</si>
  <si>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</si>
  <si>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</si>
  <si>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</si>
  <si>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</si>
  <si>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</si>
  <si>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</si>
  <si>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</si>
  <si>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</si>
  <si>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</si>
  <si>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</si>
  <si>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</si>
  <si>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</si>
  <si>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</si>
  <si>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</si>
  <si>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</si>
  <si>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</si>
  <si>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</si>
  <si>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</si>
  <si>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</si>
  <si>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</si>
  <si>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</si>
  <si>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</si>
  <si>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</si>
  <si>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</si>
  <si>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</si>
  <si>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</si>
  <si>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</si>
  <si>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</si>
  <si>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</si>
  <si>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</si>
  <si>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</si>
  <si>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</si>
  <si>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</si>
  <si>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</si>
  <si>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</si>
  <si>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</si>
  <si>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</si>
  <si>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</si>
  <si>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</si>
  <si>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</si>
  <si>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</si>
  <si>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</si>
  <si>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</si>
  <si>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</si>
  <si>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</si>
  <si>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</si>
  <si>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</si>
  <si>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</si>
  <si>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</si>
  <si>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</si>
  <si>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</si>
  <si>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</si>
  <si>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</si>
  <si>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</si>
  <si>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</si>
  <si>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</si>
  <si>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</si>
  <si>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</si>
  <si>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</si>
  <si>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</si>
  <si>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</si>
  <si>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</si>
  <si>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</si>
  <si>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</si>
  <si>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</si>
  <si>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</si>
  <si>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</si>
  <si>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</si>
  <si>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</si>
  <si>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</si>
  <si>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</si>
  <si>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</si>
  <si>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</si>
  <si>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</si>
  <si>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</si>
  <si>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</si>
  <si>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</si>
  <si>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</si>
  <si>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</si>
  <si>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</si>
  <si>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</si>
  <si>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</si>
  <si>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</si>
  <si>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</si>
  <si>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</si>
  <si>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</si>
  <si>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</si>
  <si>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</si>
  <si>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</si>
  <si>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</si>
  <si>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</si>
  <si>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</si>
  <si>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</si>
  <si>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</si>
  <si>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</si>
  <si>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</si>
  <si>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</si>
  <si>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</si>
  <si>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</si>
  <si>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</si>
  <si>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</si>
  <si>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</si>
  <si>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</si>
  <si>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</si>
  <si>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</si>
  <si>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</si>
  <si>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</si>
  <si>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</si>
  <si>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</si>
  <si>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</si>
  <si>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</si>
  <si>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</si>
  <si>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</si>
  <si>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</si>
  <si>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</si>
  <si>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</si>
  <si>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</si>
  <si>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</si>
  <si>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</si>
  <si>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</si>
  <si>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</si>
  <si>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</si>
  <si>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</si>
  <si>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</si>
  <si>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</si>
  <si>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</si>
  <si>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</si>
  <si>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</si>
  <si>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</si>
  <si>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</si>
  <si>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</si>
  <si>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</si>
  <si>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</si>
  <si>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</si>
  <si>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</si>
  <si>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</si>
  <si>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</si>
  <si>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</si>
  <si>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</si>
  <si>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</si>
  <si>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</si>
  <si>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</si>
  <si>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</si>
  <si>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</si>
  <si>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</si>
  <si>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</si>
  <si>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</si>
  <si>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</si>
  <si>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</si>
  <si>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</si>
  <si>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</si>
  <si>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</si>
  <si>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</si>
  <si>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</si>
  <si>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</si>
  <si>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</si>
  <si>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</si>
  <si>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</si>
  <si>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</si>
  <si>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</si>
  <si>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</si>
  <si>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</si>
  <si>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</si>
  <si>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</si>
  <si>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</si>
  <si>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</si>
  <si>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</si>
  <si>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</si>
  <si>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</si>
  <si>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</si>
  <si>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</si>
  <si>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</si>
  <si>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</si>
  <si>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</si>
  <si>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</si>
  <si>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</si>
  <si>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</si>
  <si>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</si>
  <si>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</si>
  <si>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</si>
  <si>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</si>
  <si>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</si>
  <si>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</si>
  <si>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</si>
  <si>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</si>
  <si>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</si>
  <si>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</si>
  <si>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</si>
  <si>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</si>
  <si>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</si>
  <si>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</si>
  <si>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</si>
  <si>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</si>
  <si>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</si>
  <si>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</si>
  <si>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</si>
  <si>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</si>
  <si>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</si>
  <si>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</si>
  <si>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</si>
  <si>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</si>
  <si>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</si>
  <si>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</si>
  <si>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</si>
  <si>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</si>
  <si>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</si>
  <si>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</si>
  <si>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</si>
  <si>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</si>
  <si>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</si>
  <si>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</si>
  <si>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</si>
  <si>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</si>
  <si>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</si>
  <si>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</si>
  <si>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</si>
  <si>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</si>
  <si>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</si>
  <si>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</si>
  <si>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</si>
  <si>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</si>
  <si>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</si>
  <si>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</si>
  <si>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</si>
  <si>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</si>
  <si>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</si>
  <si>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</si>
  <si>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</si>
  <si>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</si>
  <si>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</si>
  <si>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</si>
  <si>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</si>
  <si>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</si>
  <si>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</si>
  <si>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</si>
  <si>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</si>
  <si>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</si>
  <si>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</si>
  <si>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</si>
  <si>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</si>
  <si>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</si>
  <si>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</si>
  <si>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</si>
  <si>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</si>
  <si>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</si>
  <si>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</si>
  <si>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</si>
  <si>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</si>
  <si>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</si>
  <si>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</si>
  <si>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</si>
  <si>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</si>
  <si>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</si>
  <si>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</si>
  <si>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</si>
  <si>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</si>
  <si>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</si>
  <si>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</si>
  <si>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</si>
  <si>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</si>
  <si>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</si>
  <si>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</si>
  <si>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</si>
  <si>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</si>
  <si>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</si>
  <si>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</si>
  <si>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</si>
  <si>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</si>
  <si>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</si>
  <si>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</si>
  <si>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</si>
  <si>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</si>
  <si>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</si>
  <si>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</si>
  <si>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</si>
  <si>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</si>
  <si>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</si>
  <si>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</si>
  <si>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</si>
  <si>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</si>
  <si>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</si>
  <si>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</si>
  <si>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</si>
  <si>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</si>
  <si>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</si>
  <si>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</si>
  <si>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</si>
  <si>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</si>
  <si>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</si>
  <si>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</si>
  <si>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</si>
  <si>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</si>
  <si>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</si>
  <si>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</si>
  <si>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</si>
  <si>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</si>
  <si>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</si>
  <si>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</si>
  <si>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</si>
  <si>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</si>
  <si>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</si>
  <si>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</si>
  <si>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</si>
  <si>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</si>
  <si>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</si>
  <si>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</si>
  <si>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</si>
  <si>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</si>
  <si>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</si>
  <si>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</si>
  <si>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</si>
  <si>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</si>
  <si>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</si>
  <si>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</si>
  <si>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</si>
  <si>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</si>
  <si>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</si>
  <si>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</si>
  <si>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</si>
  <si>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</si>
  <si>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</si>
  <si>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</si>
  <si>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</si>
  <si>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</si>
  <si>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</si>
  <si>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</si>
  <si>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</si>
  <si>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</si>
  <si>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</si>
  <si>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</si>
  <si>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</si>
  <si>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</si>
  <si>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</si>
  <si>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</si>
  <si>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</si>
  <si>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</si>
  <si>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</si>
  <si>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</si>
  <si>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</si>
  <si>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</si>
  <si>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</si>
  <si>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</si>
  <si>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</si>
  <si>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</si>
  <si>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</si>
  <si>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</si>
  <si>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</si>
  <si>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</si>
  <si>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</si>
  <si>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</si>
  <si>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</si>
  <si>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</si>
  <si>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</si>
  <si>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</si>
  <si>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</si>
  <si>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</si>
  <si>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</si>
  <si>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</si>
  <si>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</si>
  <si>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</si>
  <si>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</si>
  <si>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</si>
  <si>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</si>
  <si>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</si>
  <si>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</si>
  <si>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</si>
  <si>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</si>
  <si>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</si>
  <si>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</si>
  <si>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</si>
  <si>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</si>
  <si>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</si>
  <si>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</si>
  <si>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</si>
  <si>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</si>
  <si>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</si>
  <si>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</si>
  <si>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</si>
  <si>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</si>
  <si>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</si>
  <si>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</si>
  <si>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</si>
  <si>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</si>
  <si>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</si>
  <si>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</si>
  <si>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</si>
  <si>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</si>
  <si>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</si>
  <si>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</si>
  <si>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</si>
  <si>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</si>
  <si>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</si>
  <si>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</si>
  <si>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</si>
  <si>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</si>
  <si>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</si>
  <si>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</si>
  <si>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</si>
  <si>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</si>
  <si>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</si>
  <si>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</si>
  <si>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</si>
  <si>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</si>
  <si>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</si>
  <si>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</si>
  <si>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</si>
  <si>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</si>
  <si>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</si>
  <si>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</si>
  <si>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</si>
  <si>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</si>
  <si>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</si>
  <si>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</si>
  <si>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</si>
  <si>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</si>
  <si>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</si>
  <si>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</si>
  <si>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</si>
  <si>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</si>
  <si>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</si>
  <si>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</si>
  <si>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</si>
  <si>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</si>
  <si>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</si>
  <si>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</si>
  <si>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</si>
  <si>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</si>
  <si>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</si>
  <si>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</si>
  <si>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</si>
  <si>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</si>
  <si>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</si>
  <si>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</si>
  <si>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</si>
  <si>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</si>
  <si>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</si>
  <si>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</si>
  <si>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</si>
  <si>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</si>
  <si>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</si>
  <si>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</si>
  <si>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</si>
  <si>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</si>
  <si>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</si>
  <si>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</si>
  <si>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</si>
  <si>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</si>
  <si>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</si>
  <si>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</si>
  <si>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</si>
  <si>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</si>
  <si>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</si>
  <si>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</si>
  <si>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</si>
  <si>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</si>
  <si>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</si>
  <si>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</si>
  <si>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</si>
  <si>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</si>
  <si>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</si>
  <si>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</si>
  <si>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</si>
  <si>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</si>
  <si>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</si>
  <si>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</si>
  <si>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</si>
  <si>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</si>
  <si>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</si>
  <si>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</si>
  <si>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</si>
  <si>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</si>
  <si>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</si>
  <si>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</si>
  <si>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</si>
  <si>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</si>
  <si>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</si>
  <si>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</si>
  <si>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</si>
  <si>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</si>
  <si>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</si>
  <si>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</si>
  <si>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</si>
  <si>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</si>
  <si>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</si>
  <si>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</si>
  <si>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</si>
  <si>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</si>
  <si>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</si>
  <si>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</si>
  <si>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</si>
  <si>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</si>
  <si>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</si>
  <si>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</si>
  <si>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</si>
  <si>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</si>
  <si>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</si>
  <si>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</si>
  <si>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</si>
  <si>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</si>
  <si>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</si>
  <si>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</si>
  <si>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</si>
  <si>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</si>
  <si>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</si>
  <si>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</si>
  <si>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</si>
  <si>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</si>
  <si>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</si>
  <si>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</si>
  <si>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</si>
  <si>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</si>
  <si>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</si>
  <si>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</si>
  <si>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</si>
  <si>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</si>
  <si>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</si>
  <si>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</si>
  <si>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</si>
  <si>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</si>
  <si>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</si>
  <si>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</si>
  <si>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</si>
  <si>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</si>
  <si>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</si>
  <si>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</si>
  <si>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</si>
  <si>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</si>
  <si>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</si>
  <si>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</si>
  <si>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</si>
  <si>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</si>
  <si>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</si>
  <si>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</si>
  <si>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</si>
  <si>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</si>
  <si>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</si>
  <si>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</si>
  <si>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</si>
  <si>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</si>
  <si>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</si>
  <si>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</si>
  <si>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</si>
  <si>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</si>
  <si>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</si>
  <si>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</si>
  <si>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</si>
  <si>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</si>
  <si>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</si>
  <si>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</si>
  <si>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</si>
  <si>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</si>
  <si>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</si>
  <si>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</si>
  <si>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</si>
  <si>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</si>
  <si>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</si>
  <si>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</si>
  <si>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</si>
  <si>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</si>
  <si>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</si>
  <si>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</si>
  <si>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</si>
  <si>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</si>
  <si>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</si>
  <si>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</si>
  <si>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</si>
  <si>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</si>
  <si>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</si>
  <si>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</si>
  <si>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</si>
  <si>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</si>
  <si>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</si>
  <si>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</si>
  <si>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</si>
  <si>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</si>
  <si>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</si>
  <si>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</si>
  <si>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</si>
  <si>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</si>
  <si>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</si>
  <si>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</si>
  <si>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</si>
  <si>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</si>
  <si>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</si>
  <si>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</si>
  <si>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</si>
  <si>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</si>
  <si>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</si>
  <si>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</si>
  <si>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</si>
  <si>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</si>
  <si>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</si>
  <si>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</si>
  <si>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</si>
  <si>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</si>
  <si>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</si>
  <si>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</si>
  <si>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</si>
  <si>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</si>
  <si>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</si>
  <si>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</si>
  <si>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</si>
  <si>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</si>
  <si>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</si>
  <si>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</si>
  <si>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</si>
  <si>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</si>
  <si>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</si>
  <si>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</si>
  <si>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</si>
  <si>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</si>
  <si>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</si>
  <si>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</si>
  <si>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</si>
  <si>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</si>
  <si>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</si>
  <si>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</si>
  <si>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</si>
  <si>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</si>
  <si>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</si>
  <si>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</si>
  <si>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</si>
  <si>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</si>
  <si>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</si>
  <si>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</si>
  <si>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</si>
  <si>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</si>
  <si>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</si>
  <si>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</si>
  <si>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</si>
  <si>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</si>
  <si>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</si>
  <si>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</si>
  <si>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</si>
  <si>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</si>
  <si>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</si>
  <si>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</si>
  <si>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</si>
  <si>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</si>
  <si>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</si>
  <si>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</si>
  <si>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</si>
  <si>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</si>
  <si>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</si>
  <si>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</si>
  <si>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</si>
  <si>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</si>
  <si>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</si>
  <si>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</si>
  <si>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</si>
  <si>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</si>
  <si>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</si>
  <si>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</si>
  <si>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</si>
  <si>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</si>
  <si>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</si>
  <si>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</si>
  <si>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</si>
  <si>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</si>
  <si>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</si>
  <si>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</si>
  <si>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</si>
  <si>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</si>
  <si>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</si>
  <si>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</si>
  <si>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</si>
  <si>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</si>
  <si>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</si>
  <si>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</si>
  <si>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</si>
  <si>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</si>
  <si>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</si>
  <si>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</si>
  <si>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</si>
  <si>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</si>
  <si>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</si>
  <si>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</si>
  <si>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</si>
  <si>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</si>
  <si>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</si>
  <si>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</si>
  <si>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</si>
  <si>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</si>
  <si>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</si>
  <si>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</si>
  <si>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</si>
  <si>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</si>
  <si>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</si>
  <si>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</si>
  <si>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</si>
  <si>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</si>
  <si>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</si>
  <si>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</si>
  <si>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</si>
  <si>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</si>
  <si>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</si>
  <si>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</si>
  <si>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</si>
  <si>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</si>
  <si>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</si>
  <si>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</si>
  <si>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</si>
  <si>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</si>
  <si>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</si>
  <si>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</si>
  <si>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</si>
  <si>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</si>
  <si>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</si>
  <si>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</si>
  <si>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</si>
  <si>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</si>
  <si>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</si>
  <si>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</si>
  <si>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</si>
  <si>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</si>
  <si>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</si>
  <si>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</si>
  <si>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</si>
  <si>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</si>
  <si>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</si>
  <si>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</si>
  <si>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</si>
  <si>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</si>
  <si>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</si>
  <si>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</si>
  <si>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</si>
  <si>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</si>
  <si>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</si>
  <si>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</si>
  <si>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</si>
  <si>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</si>
  <si>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</si>
  <si>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</si>
  <si>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</si>
  <si>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</si>
  <si>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</si>
  <si>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</si>
  <si>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</si>
  <si>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</si>
  <si>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</si>
  <si>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</si>
  <si>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</si>
  <si>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</si>
  <si>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</si>
  <si>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</si>
  <si>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</si>
  <si>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</si>
  <si>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</si>
  <si>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</si>
  <si>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</si>
  <si>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</si>
  <si>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</si>
  <si>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</si>
  <si>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</si>
  <si>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</si>
  <si>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</si>
  <si>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</si>
  <si>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</si>
  <si>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</si>
  <si>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</si>
  <si>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</si>
  <si>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</si>
  <si>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</si>
  <si>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</si>
  <si>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</si>
  <si>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</si>
  <si>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</si>
  <si>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</si>
  <si>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</si>
  <si>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</si>
  <si>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</si>
  <si>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</si>
  <si>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</si>
  <si>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</si>
  <si>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</si>
  <si>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</si>
  <si>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</si>
  <si>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</si>
  <si>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</si>
  <si>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</si>
  <si>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</si>
  <si>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</si>
  <si>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</si>
  <si>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</si>
  <si>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</si>
  <si>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</si>
  <si>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</si>
  <si>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</si>
  <si>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</si>
  <si>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</si>
  <si>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</si>
  <si>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</si>
  <si>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</si>
  <si>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</si>
  <si>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</si>
  <si>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</si>
  <si>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</si>
  <si>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</si>
  <si>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</si>
  <si>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</si>
  <si>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</si>
  <si>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</si>
  <si>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</si>
  <si>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</si>
  <si>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</si>
  <si>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</si>
  <si>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</si>
  <si>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</si>
  <si>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</si>
  <si>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</si>
  <si>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</si>
  <si>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</si>
  <si>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</si>
  <si>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</si>
  <si>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</si>
  <si>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</si>
  <si>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</si>
  <si>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</si>
  <si>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</si>
  <si>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</si>
  <si>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</si>
  <si>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</si>
  <si>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</si>
  <si>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</si>
  <si>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</si>
  <si>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</si>
  <si>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</si>
  <si>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</si>
  <si>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</si>
  <si>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</si>
  <si>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</si>
  <si>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</si>
  <si>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</si>
  <si>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</si>
  <si>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</si>
  <si>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</si>
  <si>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</si>
  <si>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</si>
  <si>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</si>
  <si>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</si>
  <si>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</si>
  <si>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</si>
  <si>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</si>
  <si>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</si>
  <si>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</si>
  <si>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</si>
  <si>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</si>
  <si>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</si>
  <si>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</si>
  <si>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</si>
  <si>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</si>
  <si>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</si>
  <si>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</si>
  <si>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</si>
  <si>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</si>
  <si>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</si>
  <si>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</si>
  <si>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</si>
  <si>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</si>
  <si>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</si>
  <si>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</si>
  <si>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</si>
  <si>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</si>
  <si>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</si>
  <si>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</si>
  <si>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</si>
  <si>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</si>
  <si>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</si>
  <si>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</si>
  <si>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</si>
  <si>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</si>
  <si>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</si>
  <si>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</si>
  <si>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</si>
  <si>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</si>
  <si>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</si>
  <si>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</si>
  <si>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</si>
  <si>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</si>
  <si>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</si>
  <si>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</si>
  <si>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</si>
  <si>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</si>
  <si>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</si>
  <si>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</si>
  <si>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</si>
  <si>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</si>
  <si>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</si>
  <si>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</si>
  <si>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</si>
  <si>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</si>
  <si>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</si>
  <si>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</si>
  <si>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</si>
  <si>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</si>
  <si>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</si>
  <si>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</si>
  <si>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</si>
  <si>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</si>
  <si>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</si>
  <si>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</si>
  <si>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</si>
  <si>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</si>
  <si>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</si>
  <si>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</si>
  <si>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</si>
  <si>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</si>
  <si>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</si>
  <si>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</si>
  <si>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</si>
  <si>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</si>
  <si>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</si>
  <si>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</si>
  <si>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</si>
  <si>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</si>
  <si>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</si>
  <si>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</si>
  <si>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</si>
  <si>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</si>
  <si>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</si>
  <si>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</si>
  <si>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</si>
  <si>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</si>
  <si>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</si>
  <si>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</si>
  <si>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</si>
  <si>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</si>
  <si>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</si>
  <si>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</si>
  <si>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</si>
  <si>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</si>
  <si>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</si>
  <si>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</si>
  <si>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</si>
  <si>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</si>
  <si>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</si>
  <si>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</si>
  <si>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</si>
  <si>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</si>
  <si>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</si>
  <si>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</si>
  <si>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</si>
  <si>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</si>
  <si>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</si>
  <si>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</si>
  <si>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</si>
  <si>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</si>
  <si>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</si>
  <si>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</si>
  <si>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</si>
  <si>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</si>
  <si>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</si>
  <si>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</si>
  <si>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</si>
  <si>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</si>
  <si>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</si>
  <si>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</si>
  <si>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</si>
  <si>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</si>
  <si>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</si>
  <si>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</si>
  <si>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</si>
  <si>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</si>
  <si>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</si>
  <si>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</si>
  <si>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</si>
  <si>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</si>
  <si>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</si>
  <si>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</si>
  <si>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</si>
  <si>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</si>
  <si>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</si>
  <si>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</si>
  <si>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</si>
  <si>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</si>
  <si>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</si>
  <si>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</si>
  <si>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</si>
  <si>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</si>
  <si>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</si>
  <si>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</si>
  <si>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</si>
  <si>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</si>
  <si>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</si>
  <si>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</si>
  <si>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</si>
  <si>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</si>
  <si>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</si>
  <si>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</si>
  <si>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</si>
  <si>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</si>
  <si>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</si>
  <si>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</si>
  <si>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</si>
  <si>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</si>
  <si>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</si>
  <si>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</si>
  <si>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</si>
  <si>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</si>
  <si>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</si>
  <si>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</si>
  <si>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</si>
  <si>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</si>
  <si>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</si>
  <si>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</si>
  <si>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</si>
  <si>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</si>
  <si>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</si>
  <si>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</si>
  <si>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</si>
  <si>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</si>
  <si>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</si>
  <si>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</si>
  <si>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</si>
  <si>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</si>
  <si>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</si>
  <si>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</si>
  <si>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</si>
  <si>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</si>
  <si>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</si>
  <si>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</si>
  <si>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</si>
  <si>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</si>
  <si>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</si>
  <si>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</si>
  <si>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</si>
  <si>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</si>
  <si>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</si>
  <si>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</si>
  <si>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</si>
  <si>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</si>
  <si>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</si>
  <si>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</si>
  <si>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</si>
  <si>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</si>
  <si>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</si>
  <si>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</si>
  <si>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</si>
  <si>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</si>
  <si>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</si>
  <si>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</si>
  <si>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</si>
  <si>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</si>
  <si>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</si>
  <si>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</si>
  <si>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</si>
  <si>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</si>
  <si>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</si>
  <si>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</si>
  <si>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</si>
  <si>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</si>
  <si>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</si>
  <si>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</si>
  <si>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</si>
  <si>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</si>
  <si>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</si>
  <si>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</si>
  <si>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</si>
  <si>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</si>
  <si>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</si>
  <si>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</si>
  <si>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</si>
  <si>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</si>
  <si>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</si>
  <si>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</si>
  <si>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</si>
  <si>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</si>
  <si>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</si>
  <si>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</si>
  <si>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</si>
  <si>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</si>
  <si>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</si>
  <si>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</si>
  <si>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</si>
  <si>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</si>
  <si>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</si>
  <si>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</si>
  <si>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</si>
  <si>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</si>
  <si>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</si>
  <si>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</si>
  <si>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</si>
  <si>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</si>
  <si>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</si>
  <si>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</si>
  <si>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</si>
  <si>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</si>
  <si>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</si>
  <si>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</si>
  <si>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</si>
  <si>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</si>
  <si>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</si>
  <si>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</si>
  <si>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</si>
  <si>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</si>
  <si>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</si>
  <si>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</si>
  <si>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</si>
  <si>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</si>
  <si>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</si>
  <si>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</si>
  <si>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</si>
  <si>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</si>
  <si>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</si>
  <si>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</si>
  <si>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</si>
  <si>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</si>
  <si>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</si>
  <si>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</si>
  <si>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</si>
  <si>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</si>
  <si>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</si>
  <si>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</si>
  <si>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</si>
  <si>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</si>
  <si>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</si>
  <si>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</si>
  <si>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</si>
  <si>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</si>
  <si>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</si>
  <si>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</si>
  <si>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</si>
  <si>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</si>
  <si>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</si>
  <si>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</si>
  <si>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</si>
  <si>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</si>
  <si>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</si>
  <si>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</si>
  <si>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</si>
  <si>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</si>
  <si>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</si>
  <si>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</si>
  <si>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</si>
  <si>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</si>
  <si>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</si>
  <si>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</si>
  <si>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</si>
  <si>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</si>
  <si>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</si>
  <si>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</si>
  <si>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</si>
  <si>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</si>
  <si>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</si>
  <si>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</si>
  <si>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</si>
  <si>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</si>
  <si>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</si>
  <si>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</si>
  <si>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</si>
  <si>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</si>
  <si>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</si>
  <si>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</si>
  <si>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</si>
  <si>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</si>
  <si>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</si>
  <si>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</si>
  <si>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</si>
  <si>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</si>
  <si>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</si>
  <si>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</si>
  <si>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</si>
  <si>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</si>
  <si>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</si>
  <si>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</si>
  <si>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</si>
  <si>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</si>
  <si>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</si>
  <si>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</si>
  <si>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</si>
  <si>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</si>
  <si>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</si>
  <si>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</si>
  <si>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</si>
  <si>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</si>
  <si>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</si>
  <si>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</si>
  <si>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</si>
  <si>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</si>
  <si>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</si>
  <si>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</si>
  <si>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</si>
  <si>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</si>
  <si>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</si>
  <si>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</si>
  <si>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</si>
  <si>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</si>
  <si>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</si>
  <si>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</si>
  <si>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</si>
  <si>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</si>
  <si>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</si>
  <si>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</si>
  <si>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</si>
  <si>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</si>
  <si>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</si>
  <si>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</si>
  <si>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</si>
  <si>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</si>
  <si>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</si>
  <si>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</si>
  <si>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</si>
  <si>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</si>
  <si>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</si>
  <si>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</si>
  <si>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</si>
  <si>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</si>
  <si>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</si>
  <si>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</si>
  <si>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</si>
  <si>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</si>
  <si>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</si>
  <si>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</si>
  <si>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</si>
  <si>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</si>
  <si>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</si>
  <si>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</si>
  <si>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</si>
  <si>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</si>
  <si>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</si>
  <si>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</si>
  <si>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</si>
  <si>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</si>
  <si>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</si>
  <si>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</si>
  <si>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</si>
  <si>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</si>
  <si>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</si>
  <si>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</si>
  <si>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</si>
  <si>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</si>
  <si>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</si>
  <si>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</si>
  <si>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</si>
  <si>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</si>
  <si>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</si>
  <si>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</si>
  <si>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</si>
  <si>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</si>
  <si>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</si>
  <si>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</si>
  <si>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</si>
  <si>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</si>
  <si>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</si>
  <si>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</si>
  <si>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</si>
  <si>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</si>
  <si>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</si>
  <si>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</si>
  <si>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</si>
  <si>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</si>
  <si>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</si>
  <si>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</si>
  <si>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</si>
  <si>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</si>
  <si>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</si>
  <si>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</si>
  <si>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</si>
  <si>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</si>
  <si>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</si>
  <si>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</si>
  <si>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</si>
  <si>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</si>
  <si>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</si>
  <si>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</si>
  <si>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</si>
  <si>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</si>
  <si>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</si>
  <si>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</si>
  <si>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</si>
  <si>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</si>
  <si>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</si>
  <si>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</si>
  <si>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</si>
  <si>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</si>
  <si>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</si>
  <si>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</si>
  <si>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</si>
  <si>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</si>
  <si>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</si>
  <si>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</si>
  <si>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</si>
  <si>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</si>
  <si>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</si>
  <si>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</si>
  <si>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</si>
  <si>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</si>
  <si>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</si>
  <si>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</si>
  <si>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</si>
  <si>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</si>
  <si>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</si>
  <si>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</si>
  <si>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</si>
  <si>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</si>
  <si>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</si>
  <si>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</si>
  <si>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</si>
  <si>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</si>
  <si>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</si>
  <si>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</si>
  <si>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</si>
  <si>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</si>
  <si>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</si>
  <si>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</si>
  <si>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</si>
  <si>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</si>
  <si>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</si>
  <si>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</si>
  <si>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</si>
  <si>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</si>
  <si>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</si>
  <si>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</si>
  <si>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</si>
  <si>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</si>
  <si>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</si>
  <si>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</si>
  <si>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</si>
  <si>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</si>
  <si>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</si>
  <si>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</si>
  <si>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</si>
  <si>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</si>
  <si>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</si>
  <si>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</si>
  <si>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</si>
  <si>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</si>
  <si>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</si>
  <si>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</si>
  <si>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</si>
  <si>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</si>
  <si>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</si>
  <si>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</si>
  <si>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</si>
  <si>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</si>
  <si>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</si>
  <si>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</si>
  <si>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</si>
  <si>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</si>
  <si>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</si>
  <si>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</si>
  <si>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</si>
  <si>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</si>
  <si>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</si>
  <si>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</si>
  <si>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</si>
  <si>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</si>
  <si>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</si>
  <si>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</si>
  <si>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</si>
  <si>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</si>
  <si>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</si>
  <si>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</si>
  <si>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</si>
  <si>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</si>
  <si>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</si>
  <si>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</si>
  <si>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</si>
  <si>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</si>
  <si>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</si>
  <si>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</si>
  <si>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</si>
  <si>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</si>
  <si>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</si>
  <si>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</si>
  <si>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</si>
  <si>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</si>
  <si>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</si>
  <si>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</si>
  <si>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</si>
  <si>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</si>
  <si>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</si>
  <si>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</si>
  <si>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</si>
  <si>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</si>
  <si>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</si>
  <si>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</si>
  <si>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</si>
  <si>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</si>
  <si>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</si>
  <si>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</si>
  <si>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</si>
  <si>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</si>
  <si>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</si>
  <si>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</si>
  <si>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</si>
  <si>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</si>
  <si>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</si>
  <si>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</si>
  <si>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</si>
  <si>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</si>
  <si>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</si>
  <si>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</si>
  <si>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</si>
  <si>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</si>
  <si>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</si>
  <si>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</si>
  <si>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</si>
  <si>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</si>
  <si>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</si>
  <si>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</si>
  <si>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</si>
  <si>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</si>
  <si>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</si>
  <si>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</si>
  <si>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</si>
  <si>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</si>
  <si>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</si>
  <si>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</si>
  <si>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</si>
  <si>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</si>
  <si>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</si>
  <si>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</si>
  <si>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</si>
  <si>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</si>
  <si>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</si>
  <si>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</si>
  <si>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</si>
  <si>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</si>
  <si>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</si>
  <si>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</si>
  <si>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</si>
  <si>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</si>
  <si>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</si>
  <si>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</si>
  <si>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</si>
  <si>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</si>
  <si>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</si>
  <si>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</si>
  <si>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</si>
  <si>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</si>
  <si>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</si>
  <si>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</si>
  <si>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</si>
  <si>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</si>
  <si>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</si>
  <si>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</si>
  <si>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</si>
  <si>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</si>
  <si>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</si>
  <si>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</si>
  <si>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</si>
  <si>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</si>
  <si>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</si>
  <si>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</si>
  <si>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</si>
  <si>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</si>
  <si>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</si>
  <si>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</si>
  <si>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</si>
  <si>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</si>
  <si>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</si>
  <si>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</si>
  <si>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</si>
  <si>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</si>
  <si>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</si>
  <si>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</si>
  <si>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</si>
  <si>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</si>
  <si>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</si>
  <si>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</si>
  <si>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</si>
  <si>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</si>
  <si>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</si>
  <si>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</si>
  <si>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</si>
  <si>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</si>
  <si>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</si>
  <si>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</si>
  <si>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</si>
  <si>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</si>
  <si>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</si>
  <si>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</si>
  <si>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</si>
  <si>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</si>
  <si>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</si>
  <si>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</si>
  <si>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</si>
  <si>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</si>
  <si>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</si>
  <si>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</si>
  <si>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</si>
  <si>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</si>
  <si>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</si>
  <si>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</si>
  <si>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</si>
  <si>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</si>
  <si>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</si>
  <si>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</si>
  <si>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</si>
  <si>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</si>
  <si>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</si>
  <si>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</si>
  <si>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</si>
  <si>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</si>
  <si>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</si>
  <si>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</si>
  <si>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</si>
  <si>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</si>
  <si>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</si>
  <si>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</si>
  <si>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</si>
  <si>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</si>
  <si>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</si>
  <si>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</si>
  <si>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</si>
  <si>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</si>
  <si>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</si>
  <si>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</si>
  <si>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</si>
  <si>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</si>
  <si>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</si>
  <si>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</si>
  <si>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</si>
  <si>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</si>
  <si>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</si>
  <si>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</si>
  <si>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</si>
  <si>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</si>
  <si>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</si>
  <si>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</si>
  <si>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</si>
  <si>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</si>
  <si>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</si>
  <si>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</si>
  <si>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</si>
  <si>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</si>
  <si>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</si>
  <si>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</si>
  <si>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</si>
  <si>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</si>
  <si>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</si>
  <si>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</si>
  <si>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</si>
  <si>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</si>
  <si>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</si>
  <si>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</si>
  <si>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</si>
  <si>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</si>
  <si>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</si>
  <si>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</si>
  <si>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</si>
  <si>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</si>
  <si>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</si>
  <si>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</si>
  <si>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</si>
  <si>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</si>
  <si>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</si>
  <si>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</si>
  <si>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</si>
  <si>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</si>
  <si>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</si>
  <si>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</si>
  <si>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</si>
  <si>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</si>
  <si>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</si>
  <si>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</si>
  <si>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</si>
  <si>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</si>
  <si>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</si>
  <si>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</si>
  <si>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</si>
  <si>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</si>
  <si>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</si>
  <si>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</si>
  <si>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</si>
  <si>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</si>
  <si>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</si>
  <si>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</si>
  <si>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</si>
  <si>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</si>
  <si>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</si>
  <si>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</si>
  <si>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</si>
  <si>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</si>
  <si>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</si>
  <si>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</si>
  <si>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</si>
  <si>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</si>
  <si>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</si>
  <si>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</si>
  <si>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</si>
  <si>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</si>
  <si>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</si>
  <si>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</si>
  <si>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</si>
  <si>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</si>
  <si>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</si>
  <si>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</si>
  <si>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</si>
  <si>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</si>
  <si>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</si>
  <si>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</si>
  <si>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</si>
  <si>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</si>
  <si>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</si>
  <si>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</si>
  <si>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</si>
  <si>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</si>
  <si>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</si>
  <si>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</si>
  <si>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</si>
  <si>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</si>
  <si>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</si>
  <si>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</si>
  <si>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</si>
  <si>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</si>
  <si>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</si>
  <si>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</si>
  <si>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</si>
  <si>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</si>
  <si>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</si>
  <si>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</si>
  <si>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</si>
  <si>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</si>
  <si>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</si>
  <si>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</si>
  <si>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</si>
  <si>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</si>
  <si>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</si>
  <si>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</si>
  <si>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</si>
  <si>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</si>
  <si>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</si>
  <si>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</si>
  <si>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</si>
  <si>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</si>
  <si>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</si>
  <si>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</si>
  <si>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</si>
  <si>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</si>
  <si>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</si>
  <si>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</si>
  <si>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</si>
  <si>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</si>
  <si>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</si>
  <si>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</si>
  <si>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</si>
  <si>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</si>
  <si>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</si>
  <si>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</si>
  <si>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</si>
  <si>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</si>
  <si>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</si>
  <si>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</si>
  <si>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</si>
  <si>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</si>
  <si>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</si>
  <si>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</si>
  <si>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</si>
  <si>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</si>
  <si>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</si>
  <si>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</si>
  <si>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</si>
  <si>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</si>
  <si>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</si>
  <si>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</si>
  <si>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</si>
  <si>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</si>
  <si>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</si>
  <si>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</si>
  <si>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</si>
  <si>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</si>
  <si>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</si>
  <si>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</si>
  <si>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</si>
  <si>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</si>
  <si>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</si>
  <si>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</si>
  <si>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</si>
  <si>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</si>
  <si>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</si>
  <si>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</si>
  <si>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</si>
  <si>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</si>
  <si>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</si>
  <si>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</si>
  <si>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</si>
  <si>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</si>
  <si>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</si>
  <si>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</si>
  <si>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</si>
  <si>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</si>
  <si>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</si>
  <si>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</si>
  <si>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</si>
  <si>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</si>
  <si>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</si>
  <si>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</si>
  <si>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</si>
  <si>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</si>
  <si>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</si>
  <si>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</si>
  <si>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</si>
  <si>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</si>
  <si>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</si>
  <si>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</si>
  <si>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</si>
  <si>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</si>
  <si>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</si>
  <si>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</si>
  <si>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</si>
  <si>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</si>
  <si>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</si>
  <si>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</si>
  <si>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</si>
  <si>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</si>
  <si>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</si>
  <si>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</si>
  <si>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</si>
  <si>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</si>
  <si>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</si>
  <si>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</si>
  <si>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</si>
  <si>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</si>
  <si>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</si>
  <si>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</si>
  <si>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</si>
  <si>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</si>
  <si>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</si>
  <si>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</si>
  <si>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</si>
  <si>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</si>
  <si>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</si>
  <si>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</si>
  <si>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</si>
  <si>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</si>
  <si>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</si>
  <si>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</si>
  <si>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</si>
  <si>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</si>
  <si>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</si>
  <si>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</si>
  <si>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</si>
  <si>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</si>
  <si>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</si>
  <si>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</si>
  <si>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</si>
  <si>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</si>
  <si>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</si>
  <si>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</si>
  <si>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</si>
  <si>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</si>
  <si>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</si>
  <si>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</si>
  <si>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</si>
  <si>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</si>
  <si>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</si>
  <si>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</si>
  <si>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</si>
  <si>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</si>
  <si>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</si>
  <si>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</si>
  <si>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</si>
  <si>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</si>
  <si>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</si>
  <si>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</si>
  <si>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</si>
  <si>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</si>
  <si>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</si>
  <si>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</si>
  <si>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</si>
  <si>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</si>
  <si>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</si>
  <si>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</si>
  <si>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</si>
  <si>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</si>
  <si>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</si>
  <si>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</si>
  <si>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</si>
  <si>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</si>
  <si>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</si>
  <si>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</si>
  <si>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</si>
  <si>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</si>
  <si>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</si>
  <si>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</si>
  <si>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</si>
  <si>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</si>
  <si>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</si>
  <si>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</si>
  <si>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</si>
  <si>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</si>
  <si>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</si>
  <si>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</si>
  <si>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</si>
  <si>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</si>
  <si>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</si>
  <si>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</si>
  <si>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</si>
  <si>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</si>
  <si>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</si>
  <si>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</si>
  <si>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</si>
  <si>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</si>
  <si>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</si>
  <si>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</si>
  <si>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</si>
  <si>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</si>
  <si>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</si>
  <si>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</si>
  <si>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</si>
  <si>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</si>
  <si>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</si>
  <si>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</si>
  <si>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</si>
  <si>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</si>
  <si>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</si>
  <si>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</si>
  <si>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</si>
  <si>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</si>
  <si>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</si>
  <si>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</si>
  <si>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</si>
  <si>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</si>
  <si>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</si>
  <si>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</si>
  <si>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</si>
  <si>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</si>
  <si>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</si>
  <si>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</si>
  <si>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</si>
  <si>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</si>
  <si>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</si>
  <si>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</si>
  <si>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</si>
  <si>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</si>
  <si>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</si>
  <si>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</si>
  <si>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</si>
  <si>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</si>
  <si>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</si>
  <si>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</si>
  <si>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</si>
  <si>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</si>
  <si>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</si>
  <si>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</si>
  <si>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</si>
  <si>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</si>
  <si>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</si>
  <si>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</si>
  <si>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</si>
  <si>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</si>
  <si>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</si>
  <si>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</si>
  <si>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</si>
  <si>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</si>
  <si>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</si>
  <si>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</si>
  <si>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</si>
  <si>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</si>
  <si>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</si>
  <si>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</si>
  <si>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</si>
  <si>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</si>
  <si>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</si>
  <si>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</si>
  <si>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</si>
  <si>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</si>
  <si>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</si>
  <si>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</si>
  <si>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</si>
  <si>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</si>
  <si>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</si>
  <si>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</si>
  <si>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</si>
  <si>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</si>
  <si>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</si>
  <si>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</si>
  <si>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</si>
  <si>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</si>
  <si>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</si>
  <si>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</si>
  <si>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</si>
  <si>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</si>
  <si>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</si>
  <si>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</si>
  <si>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</si>
  <si>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</si>
  <si>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</si>
  <si>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</si>
  <si>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</si>
  <si>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</si>
  <si>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</si>
  <si>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</si>
  <si>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</si>
  <si>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</si>
  <si>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</si>
  <si>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</si>
  <si>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</si>
  <si>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</si>
  <si>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</si>
  <si>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</si>
  <si>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</si>
  <si>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</si>
  <si>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</si>
  <si>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</si>
  <si>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</si>
  <si>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</si>
  <si>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</si>
  <si>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</si>
  <si>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</si>
  <si>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</si>
  <si>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</si>
  <si>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</si>
  <si>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</si>
  <si>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</si>
  <si>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</si>
  <si>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</si>
  <si>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</si>
  <si>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</si>
  <si>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</si>
  <si>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</si>
  <si>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</si>
  <si>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</si>
  <si>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</si>
  <si>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</si>
  <si>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</si>
  <si>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</si>
  <si>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</si>
  <si>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</si>
  <si>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</si>
  <si>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</si>
  <si>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</si>
  <si>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</si>
  <si>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</si>
  <si>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</si>
  <si>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</si>
  <si>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</si>
  <si>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</si>
  <si>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</si>
  <si>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</si>
  <si>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</si>
  <si>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</si>
  <si>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</si>
  <si>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</si>
  <si>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</si>
  <si>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</si>
  <si>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</si>
  <si>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</si>
  <si>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</si>
  <si>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</si>
  <si>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</si>
  <si>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</si>
  <si>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</si>
  <si>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</si>
  <si>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</si>
  <si>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</si>
  <si>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</si>
  <si>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</si>
  <si>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</si>
  <si>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</si>
  <si>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</si>
  <si>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</si>
  <si>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</si>
  <si>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</si>
  <si>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</si>
  <si>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</si>
  <si>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</si>
  <si>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</si>
  <si>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</si>
  <si>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</si>
  <si>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</si>
  <si>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</si>
  <si>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</si>
  <si>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</si>
  <si>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</si>
  <si>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</si>
  <si>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</si>
  <si>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</si>
  <si>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</si>
  <si>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</si>
  <si>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</si>
  <si>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</si>
  <si>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</si>
  <si>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</si>
  <si>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</si>
  <si>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</si>
  <si>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</si>
  <si>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</si>
  <si>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</si>
  <si>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</si>
  <si>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</si>
  <si>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</si>
  <si>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</si>
  <si>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</si>
  <si>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</si>
  <si>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</si>
  <si>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</si>
  <si>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</si>
  <si>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</si>
  <si>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</si>
  <si>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</si>
  <si>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</si>
  <si>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</si>
  <si>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</si>
  <si>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</si>
  <si>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</si>
  <si>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</si>
  <si>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</si>
  <si>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</si>
  <si>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</si>
  <si>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</si>
  <si>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</si>
  <si>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</si>
  <si>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</si>
  <si>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</si>
  <si>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</si>
  <si>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</si>
  <si>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</si>
  <si>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</si>
  <si>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</si>
  <si>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</si>
  <si>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</si>
  <si>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</si>
  <si>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</si>
  <si>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</si>
  <si>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</si>
  <si>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</si>
  <si>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</si>
  <si>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</si>
  <si>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</si>
  <si>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</si>
  <si>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</si>
  <si>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</si>
  <si>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</si>
  <si>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</si>
  <si>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</si>
  <si>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</si>
  <si>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</si>
  <si>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</si>
  <si>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</si>
  <si>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</si>
  <si>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</si>
  <si>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</si>
  <si>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</si>
  <si>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</si>
  <si>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</si>
  <si>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</si>
  <si>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</si>
  <si>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</si>
  <si>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</si>
  <si>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</si>
  <si>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</si>
  <si>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</si>
  <si>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</si>
  <si>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</si>
  <si>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</si>
  <si>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</si>
  <si>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</si>
  <si>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</si>
  <si>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</si>
  <si>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</si>
  <si>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</si>
  <si>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</si>
  <si>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</si>
  <si>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</si>
  <si>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</si>
  <si>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</si>
  <si>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</si>
  <si>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</si>
  <si>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</si>
  <si>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</si>
  <si>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</si>
  <si>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</si>
  <si>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</si>
  <si>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</si>
  <si>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</si>
  <si>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</si>
  <si>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</si>
  <si>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</si>
  <si>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</si>
  <si>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</si>
  <si>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</si>
  <si>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</si>
  <si>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</si>
  <si>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</si>
  <si>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</si>
  <si>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</si>
  <si>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</si>
  <si>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</si>
  <si>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</si>
  <si>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</si>
  <si>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</si>
  <si>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</si>
  <si>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</si>
  <si>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</si>
  <si>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</si>
  <si>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</si>
  <si>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</si>
  <si>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</si>
  <si>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</si>
  <si>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</si>
  <si>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</si>
  <si>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</si>
  <si>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</si>
  <si>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</si>
  <si>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</si>
  <si>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</si>
  <si>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</si>
  <si>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</si>
  <si>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</si>
  <si>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</si>
  <si>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</si>
  <si>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</si>
  <si>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</si>
  <si>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</si>
  <si>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</si>
  <si>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</si>
  <si>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</si>
  <si>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</si>
  <si>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</si>
  <si>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</si>
  <si>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</si>
  <si>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</si>
  <si>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</si>
  <si>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</si>
  <si>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</si>
  <si>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</si>
  <si>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</si>
  <si>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</si>
  <si>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</si>
  <si>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</si>
  <si>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</si>
  <si>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</si>
  <si>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</si>
  <si>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</si>
  <si>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</si>
  <si>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</si>
  <si>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</si>
  <si>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</si>
  <si>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</si>
  <si>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</si>
  <si>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</si>
  <si>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</si>
  <si>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</si>
  <si>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</si>
  <si>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</si>
  <si>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</si>
  <si>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</si>
  <si>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</si>
  <si>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</si>
  <si>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</si>
  <si>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</si>
  <si>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</si>
  <si>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</si>
  <si>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</si>
  <si>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</si>
  <si>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</si>
  <si>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</si>
  <si>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</si>
  <si>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</si>
  <si>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</si>
  <si>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</si>
  <si>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</si>
  <si>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</si>
  <si>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</si>
  <si>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</si>
  <si>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</si>
  <si>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</si>
  <si>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</si>
  <si>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</si>
  <si>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</si>
  <si>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</si>
  <si>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</si>
  <si>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</si>
  <si>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</si>
  <si>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</si>
  <si>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</si>
  <si>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</si>
  <si>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</si>
  <si>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</si>
  <si>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</si>
  <si>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</si>
  <si>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</si>
  <si>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</si>
  <si>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</si>
  <si>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</si>
  <si>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</si>
  <si>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</si>
  <si>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</si>
  <si>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</si>
  <si>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</si>
  <si>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</si>
  <si>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</si>
  <si>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</si>
  <si>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</si>
  <si>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</si>
  <si>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</si>
  <si>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</si>
  <si>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</si>
  <si>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</si>
  <si>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</si>
  <si>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</si>
  <si>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</si>
  <si>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</si>
  <si>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</si>
  <si>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</si>
  <si>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</si>
  <si>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</si>
  <si>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</si>
  <si>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</si>
  <si>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</si>
  <si>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</si>
  <si>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</si>
  <si>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</si>
  <si>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</si>
  <si>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</si>
  <si>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</si>
  <si>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</si>
  <si>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</si>
  <si>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</si>
  <si>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</si>
  <si>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</si>
  <si>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</si>
  <si>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</si>
  <si>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</si>
  <si>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</si>
  <si>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</si>
  <si>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</si>
  <si>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</si>
  <si>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</si>
  <si>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</si>
  <si>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</si>
  <si>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</si>
  <si>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</si>
  <si>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</si>
  <si>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</si>
  <si>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</si>
  <si>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</si>
  <si>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</si>
  <si>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</si>
  <si>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</si>
  <si>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</si>
  <si>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</si>
  <si>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</si>
  <si>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</si>
  <si>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</si>
  <si>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</si>
  <si>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</si>
  <si>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</si>
  <si>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</si>
  <si>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</si>
  <si>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</si>
  <si>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</si>
  <si>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</si>
  <si>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</si>
  <si>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</si>
  <si>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</si>
  <si>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</si>
  <si>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</si>
  <si>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</si>
  <si>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</si>
  <si>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</si>
  <si>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</si>
  <si>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</si>
  <si>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</si>
  <si>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</si>
  <si>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</si>
  <si>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</si>
  <si>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</si>
  <si>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</si>
  <si>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</si>
  <si>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</si>
  <si>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</si>
  <si>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</si>
  <si>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</si>
  <si>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</si>
  <si>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</si>
  <si>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</si>
  <si>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</si>
  <si>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</si>
  <si>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</si>
  <si>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</si>
  <si>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</si>
  <si>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</si>
  <si>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</si>
  <si>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</si>
  <si>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</si>
  <si>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</si>
  <si>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</si>
  <si>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</si>
  <si>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</si>
  <si>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</si>
  <si>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</si>
  <si>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</si>
  <si>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</si>
  <si>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</si>
  <si>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</si>
  <si>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</si>
  <si>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</si>
  <si>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</si>
  <si>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</si>
  <si>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</si>
  <si>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</si>
  <si>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</si>
  <si>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</si>
  <si>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</si>
  <si>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</si>
  <si>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</si>
  <si>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</si>
  <si>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</si>
  <si>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</si>
  <si>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</si>
  <si>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</si>
  <si>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</si>
  <si>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</si>
  <si>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</si>
  <si>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</si>
  <si>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</si>
  <si>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</si>
  <si>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</si>
  <si>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</si>
  <si>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</si>
  <si>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</si>
  <si>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</si>
  <si>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</si>
  <si>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</si>
  <si>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</si>
  <si>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</si>
  <si>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</si>
  <si>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</si>
  <si>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</si>
  <si>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</si>
  <si>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</si>
  <si>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</si>
  <si>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</si>
  <si>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</si>
  <si>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</si>
  <si>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</si>
  <si>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</si>
  <si>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</si>
  <si>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</si>
  <si>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</si>
  <si>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</si>
  <si>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</si>
  <si>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</si>
  <si>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</si>
  <si>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</si>
  <si>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</si>
  <si>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</si>
  <si>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</si>
  <si>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</si>
  <si>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</si>
  <si>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</si>
  <si>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</si>
  <si>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</si>
  <si>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</si>
  <si>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</si>
  <si>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</si>
  <si>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</si>
  <si>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</si>
  <si>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</si>
  <si>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</si>
  <si>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</si>
  <si>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</si>
  <si>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</si>
  <si>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</si>
  <si>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</si>
  <si>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</si>
  <si>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</si>
  <si>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</si>
  <si>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</si>
  <si>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</si>
  <si>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</si>
  <si>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</si>
  <si>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</si>
  <si>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</si>
  <si>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</si>
  <si>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</si>
  <si>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</si>
  <si>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</si>
  <si>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</si>
  <si>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</si>
  <si>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</si>
  <si>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</si>
  <si>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</si>
  <si>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</si>
  <si>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</si>
  <si>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</si>
  <si>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</si>
  <si>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</si>
  <si>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</si>
  <si>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</si>
  <si>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</si>
  <si>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</si>
  <si>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</si>
  <si>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</si>
  <si>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</si>
  <si>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</si>
  <si>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</si>
  <si>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</si>
  <si>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</si>
  <si>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</si>
  <si>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</si>
  <si>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</si>
  <si>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</si>
  <si>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</si>
  <si>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</si>
  <si>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</si>
  <si>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</si>
  <si>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</si>
  <si>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</si>
  <si>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</si>
  <si>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</si>
  <si>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</si>
  <si>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</si>
  <si>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</si>
  <si>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</si>
  <si>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</si>
  <si>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</si>
  <si>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</si>
  <si>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</si>
  <si>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</si>
  <si>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</si>
  <si>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</si>
  <si>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</si>
  <si>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</si>
  <si>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</si>
  <si>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</si>
  <si>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</si>
  <si>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</si>
  <si>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</si>
  <si>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</si>
  <si>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</si>
  <si>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</si>
  <si>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</si>
  <si>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</si>
  <si>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</si>
  <si>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</si>
  <si>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</si>
  <si>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</si>
  <si>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</si>
  <si>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</si>
  <si>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</si>
  <si>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</si>
  <si>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</si>
  <si>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</si>
  <si>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</si>
  <si>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</si>
  <si>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</si>
  <si>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</si>
  <si>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</si>
  <si>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</si>
  <si>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</si>
  <si>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</si>
  <si>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</si>
  <si>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</si>
  <si>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</si>
  <si>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</si>
  <si>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</si>
  <si>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</si>
  <si>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</si>
  <si>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</si>
  <si>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</si>
  <si>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</si>
  <si>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</si>
  <si>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</si>
  <si>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</si>
  <si>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</si>
  <si>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</si>
  <si>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</si>
  <si>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</si>
  <si>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</si>
  <si>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</si>
  <si>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</si>
  <si>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</si>
  <si>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</si>
  <si>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</si>
  <si>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</si>
  <si>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</si>
  <si>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</si>
  <si>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</si>
  <si>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</si>
  <si>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</si>
  <si>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</si>
  <si>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</si>
  <si>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</si>
  <si>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</si>
  <si>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</si>
  <si>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</si>
  <si>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</si>
  <si>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</si>
  <si>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</si>
  <si>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</si>
  <si>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</si>
  <si>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</si>
  <si>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</si>
  <si>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</si>
  <si>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</si>
  <si>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</si>
  <si>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</si>
  <si>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</si>
  <si>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</si>
  <si>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</si>
  <si>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</si>
  <si>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</si>
  <si>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</si>
  <si>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</si>
  <si>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</si>
  <si>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</si>
  <si>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</si>
  <si>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</si>
  <si>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</si>
  <si>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</si>
  <si>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</si>
  <si>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</si>
  <si>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</si>
  <si>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</si>
  <si>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</si>
  <si>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</si>
  <si>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</si>
  <si>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</si>
  <si>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</si>
  <si>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</si>
  <si>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</si>
  <si>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</si>
  <si>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</si>
  <si>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</si>
  <si>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</si>
  <si>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</si>
  <si>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</si>
  <si>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</si>
  <si>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</si>
  <si>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</si>
  <si>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</si>
  <si>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</si>
  <si>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</si>
  <si>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</si>
  <si>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</si>
  <si>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</si>
  <si>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</si>
  <si>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</si>
  <si>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</si>
  <si>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</si>
  <si>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</si>
  <si>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</si>
  <si>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</si>
  <si>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</si>
  <si>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</si>
  <si>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</si>
  <si>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</si>
  <si>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</si>
  <si>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</si>
  <si>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</si>
  <si>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</si>
  <si>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</si>
  <si>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</si>
  <si>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</si>
  <si>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</si>
  <si>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</si>
  <si>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</si>
  <si>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</si>
  <si>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</si>
  <si>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</si>
  <si>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</si>
  <si>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</si>
  <si>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</si>
  <si>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</si>
  <si>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</si>
  <si>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</si>
  <si>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</si>
  <si>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</si>
  <si>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</si>
  <si>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</si>
  <si>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</si>
  <si>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</si>
  <si>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</si>
  <si>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</si>
  <si>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</si>
  <si>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</si>
  <si>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</si>
  <si>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</si>
  <si>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</si>
  <si>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</si>
  <si>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</si>
  <si>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</si>
  <si>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</si>
  <si>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</si>
  <si>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</si>
  <si>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</si>
  <si>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</si>
  <si>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</si>
  <si>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</si>
  <si>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</si>
  <si>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</si>
  <si>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</si>
  <si>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</si>
  <si>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</si>
  <si>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</si>
  <si>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</si>
  <si>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</si>
  <si>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</si>
  <si>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</si>
  <si>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</si>
  <si>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</si>
  <si>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</si>
  <si>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</si>
  <si>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</si>
  <si>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</si>
  <si>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</si>
  <si>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</si>
  <si>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</si>
  <si>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</si>
  <si>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</si>
  <si>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</si>
  <si>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</si>
  <si>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</si>
  <si>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</si>
  <si>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</si>
  <si>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</si>
  <si>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</si>
  <si>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</si>
  <si>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</si>
  <si>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</si>
  <si>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</si>
  <si>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</si>
  <si>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</si>
  <si>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</si>
  <si>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</si>
  <si>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</si>
  <si>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</si>
  <si>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</si>
  <si>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</si>
  <si>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</si>
  <si>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</si>
  <si>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</si>
  <si>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</si>
  <si>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</si>
  <si>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</si>
  <si>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</si>
  <si>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</si>
  <si>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</si>
  <si>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</si>
  <si>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</si>
  <si>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</si>
  <si>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</si>
  <si>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</si>
  <si>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</si>
  <si>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</si>
  <si>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</si>
  <si>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</si>
  <si>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</si>
  <si>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</si>
  <si>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</si>
  <si>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</si>
  <si>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</si>
  <si>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</si>
  <si>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</si>
  <si>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</si>
  <si>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</si>
  <si>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</si>
  <si>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</si>
  <si>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</si>
  <si>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</si>
  <si>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</si>
  <si>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</si>
  <si>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</si>
  <si>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</si>
  <si>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</si>
  <si>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</si>
  <si>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</si>
  <si>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</si>
  <si>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</si>
  <si>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</si>
  <si>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</si>
  <si>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</si>
  <si>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</si>
  <si>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</si>
  <si>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</si>
  <si>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</si>
  <si>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</si>
  <si>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</si>
  <si>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</si>
  <si>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</si>
  <si>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</si>
  <si>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</si>
  <si>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</si>
  <si>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</si>
  <si>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</si>
  <si>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</si>
  <si>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</si>
  <si>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</si>
  <si>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</si>
  <si>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</si>
  <si>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</si>
  <si>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</si>
  <si>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</si>
  <si>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</si>
  <si>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</si>
  <si>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</si>
  <si>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</si>
  <si>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</si>
  <si>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</si>
  <si>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</si>
  <si>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</si>
  <si>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</si>
  <si>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</si>
  <si>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</si>
  <si>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</si>
  <si>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</si>
  <si>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</si>
  <si>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</si>
  <si>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</si>
  <si>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</si>
  <si>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</si>
  <si>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</si>
  <si>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</si>
  <si>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</si>
  <si>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</si>
  <si>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</si>
  <si>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</si>
  <si>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</si>
  <si>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</si>
  <si>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</si>
  <si>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</si>
  <si>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</si>
  <si>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</si>
  <si>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</si>
  <si>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</si>
  <si>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</si>
  <si>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</si>
  <si>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</si>
  <si>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</si>
  <si>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</si>
  <si>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</si>
  <si>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</si>
  <si>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</si>
  <si>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</si>
  <si>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</si>
  <si>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</si>
  <si>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</si>
  <si>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</si>
  <si>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</si>
  <si>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</si>
  <si>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</si>
  <si>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</si>
  <si>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</si>
  <si>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</si>
  <si>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</si>
  <si>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</si>
  <si>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</si>
  <si>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</si>
  <si>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</si>
  <si>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</si>
  <si>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</si>
  <si>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</si>
  <si>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</si>
  <si>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</si>
  <si>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</si>
  <si>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</si>
  <si>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</si>
  <si>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</si>
  <si>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</si>
  <si>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</si>
  <si>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</si>
  <si>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</si>
  <si>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</si>
  <si>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</si>
  <si>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</si>
  <si>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</si>
  <si>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</si>
  <si>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</si>
  <si>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</si>
  <si>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</si>
  <si>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</si>
  <si>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</si>
  <si>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</si>
  <si>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</si>
  <si>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</si>
  <si>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</si>
  <si>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</si>
  <si>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</si>
  <si>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</si>
  <si>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</si>
  <si>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</si>
  <si>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</si>
  <si>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</si>
  <si>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</si>
  <si>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</si>
  <si>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</si>
  <si>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</si>
  <si>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</si>
  <si>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</si>
  <si>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</si>
  <si>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</si>
  <si>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</si>
  <si>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</si>
  <si>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</si>
  <si>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</si>
  <si>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</si>
  <si>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</si>
  <si>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</si>
  <si>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</si>
  <si>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</si>
  <si>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</si>
  <si>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</si>
  <si>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</si>
  <si>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</si>
  <si>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</si>
  <si>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</si>
  <si>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</si>
  <si>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</si>
  <si>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</si>
  <si>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</si>
  <si>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</si>
  <si>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</si>
  <si>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</si>
  <si>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</si>
  <si>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</si>
  <si>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</si>
  <si>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</si>
  <si>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</si>
  <si>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</si>
  <si>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</si>
  <si>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</si>
  <si>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</si>
  <si>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</si>
  <si>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</si>
  <si>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</si>
  <si>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</si>
  <si>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</si>
  <si>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</si>
  <si>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</si>
  <si>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</si>
  <si>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</si>
  <si>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</si>
  <si>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</si>
  <si>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</si>
  <si>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</si>
  <si>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</si>
  <si>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</si>
  <si>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</si>
  <si>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</si>
  <si>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</si>
  <si>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</si>
  <si>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</si>
  <si>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</si>
  <si>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</si>
  <si>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</si>
  <si>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</si>
  <si>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</si>
  <si>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</si>
  <si>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</si>
  <si>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</si>
  <si>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</si>
  <si>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</si>
  <si>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</si>
  <si>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</si>
  <si>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</si>
  <si>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</si>
  <si>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</si>
  <si>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</si>
  <si>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</si>
  <si>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</si>
  <si>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</si>
  <si>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</si>
  <si>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</si>
  <si>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</si>
  <si>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</si>
  <si>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</si>
  <si>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</si>
  <si>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</si>
  <si>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</si>
  <si>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</si>
  <si>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</si>
  <si>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</si>
  <si>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</si>
  <si>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</si>
  <si>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</si>
  <si>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</si>
  <si>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</si>
  <si>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</si>
  <si>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</si>
  <si>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</si>
  <si>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</si>
  <si>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</si>
  <si>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</si>
  <si>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</si>
  <si>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</si>
  <si>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</si>
  <si>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</si>
  <si>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</si>
  <si>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</si>
  <si>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</si>
  <si>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</si>
  <si>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</si>
  <si>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</si>
  <si>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</si>
  <si>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</si>
  <si>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</si>
  <si>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</si>
  <si>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</si>
  <si>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</si>
  <si>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</si>
  <si>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</si>
  <si>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</si>
  <si>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</si>
  <si>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</si>
  <si>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</si>
  <si>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</si>
  <si>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</si>
  <si>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</si>
  <si>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</si>
  <si>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</si>
  <si>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</si>
  <si>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</si>
  <si>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</si>
  <si>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</si>
  <si>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</si>
  <si>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</si>
  <si>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</si>
  <si>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</si>
  <si>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</si>
  <si>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</si>
  <si>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</si>
  <si>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</si>
  <si>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</si>
  <si>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</si>
  <si>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</si>
  <si>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</si>
  <si>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</si>
  <si>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</si>
  <si>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</si>
  <si>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</si>
  <si>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</si>
  <si>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</si>
  <si>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</si>
  <si>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</si>
  <si>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</si>
  <si>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</si>
  <si>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</si>
  <si>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</si>
  <si>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</si>
  <si>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</si>
  <si>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</si>
  <si>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</si>
  <si>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</si>
  <si>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</si>
  <si>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</si>
  <si>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</si>
  <si>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</si>
  <si>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</si>
  <si>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</si>
  <si>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</si>
  <si>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</si>
  <si>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</si>
  <si>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</si>
  <si>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</si>
  <si>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</si>
  <si>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</si>
  <si>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</si>
  <si>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</si>
  <si>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</si>
  <si>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</si>
  <si>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</si>
  <si>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</si>
  <si>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</si>
  <si>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</si>
  <si>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</si>
  <si>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</si>
  <si>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</si>
  <si>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</si>
  <si>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</si>
  <si>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</si>
  <si>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</si>
  <si>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</si>
  <si>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</si>
  <si>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</si>
  <si>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</si>
  <si>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</si>
  <si>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</si>
  <si>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</si>
  <si>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</si>
  <si>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</si>
  <si>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</si>
  <si>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</si>
  <si>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</si>
  <si>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</si>
  <si>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</si>
  <si>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</si>
  <si>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</si>
  <si>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</si>
  <si>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</si>
  <si>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</si>
  <si>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</si>
  <si>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</si>
  <si>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</si>
  <si>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</si>
  <si>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</si>
  <si>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</si>
  <si>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</si>
  <si>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</si>
  <si>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</si>
  <si>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</si>
  <si>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</si>
  <si>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</si>
  <si>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</si>
  <si>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</si>
  <si>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</si>
  <si>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</si>
  <si>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</si>
  <si>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</si>
  <si>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</si>
  <si>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</si>
  <si>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</si>
  <si>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</si>
  <si>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</si>
  <si>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</si>
  <si>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</si>
  <si>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</si>
  <si>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</si>
  <si>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</si>
  <si>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</si>
  <si>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</si>
  <si>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</si>
  <si>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</si>
  <si>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</si>
  <si>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</si>
  <si>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</si>
  <si>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</si>
  <si>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</si>
  <si>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</si>
  <si>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</si>
  <si>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</si>
  <si>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</si>
  <si>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</si>
  <si>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</si>
  <si>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</si>
  <si>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</si>
  <si>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</si>
  <si>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</si>
  <si>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</si>
  <si>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</si>
  <si>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</si>
  <si>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</si>
  <si>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</si>
  <si>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</si>
  <si>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</si>
  <si>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</si>
  <si>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</si>
  <si>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</si>
  <si>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</si>
  <si>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</si>
  <si>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</si>
  <si>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</si>
  <si>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</si>
  <si>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</si>
  <si>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</si>
  <si>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</si>
  <si>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</si>
  <si>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</si>
  <si>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</si>
  <si>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</si>
  <si>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</si>
  <si>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</si>
  <si>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</si>
  <si>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</si>
  <si>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</si>
  <si>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</si>
  <si>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</si>
  <si>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</si>
  <si>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</si>
  <si>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</si>
  <si>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</si>
  <si>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</si>
  <si>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</si>
  <si>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</si>
  <si>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</si>
  <si>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</si>
  <si>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</si>
  <si>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</si>
  <si>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</si>
  <si>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</si>
  <si>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</si>
  <si>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</si>
  <si>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</si>
  <si>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</si>
  <si>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</si>
  <si>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</si>
  <si>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</si>
  <si>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</si>
  <si>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</si>
  <si>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</si>
  <si>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</si>
  <si>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</si>
  <si>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</si>
  <si>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</si>
  <si>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</si>
  <si>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</si>
  <si>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</si>
  <si>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</si>
  <si>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</si>
  <si>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</si>
  <si>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</si>
  <si>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</si>
  <si>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</si>
  <si>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</si>
  <si>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</si>
  <si>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</si>
  <si>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</si>
  <si>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</si>
  <si>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</si>
  <si>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</si>
  <si>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</si>
  <si>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</si>
  <si>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</si>
  <si>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</si>
  <si>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</si>
  <si>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</si>
  <si>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</si>
  <si>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</si>
  <si>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</si>
  <si>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</si>
  <si>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</si>
  <si>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</si>
  <si>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</si>
  <si>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</si>
  <si>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</si>
  <si>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</si>
  <si>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</si>
  <si>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</si>
  <si>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</si>
  <si>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</si>
  <si>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</si>
  <si>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</si>
  <si>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</si>
  <si>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</si>
  <si>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</si>
  <si>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</si>
  <si>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</si>
  <si>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</si>
  <si>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</si>
  <si>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</si>
  <si>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</si>
  <si>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</si>
  <si>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</si>
  <si>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</si>
  <si>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</si>
  <si>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</si>
  <si>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</si>
  <si>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</si>
  <si>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</si>
  <si>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</si>
  <si>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</si>
  <si>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</si>
  <si>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</si>
  <si>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</si>
  <si>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</si>
  <si>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</si>
  <si>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</si>
  <si>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</si>
  <si>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</si>
  <si>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</si>
  <si>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</si>
  <si>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</si>
  <si>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</si>
  <si>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</si>
  <si>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</si>
  <si>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</si>
  <si>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</si>
  <si>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</si>
  <si>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</si>
  <si>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</si>
  <si>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</si>
  <si>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</si>
  <si>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</si>
  <si>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</si>
  <si>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</si>
  <si>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</si>
  <si>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</si>
  <si>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</si>
  <si>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</si>
  <si>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</si>
  <si>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</si>
  <si>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</si>
  <si>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</si>
  <si>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</si>
  <si>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</si>
  <si>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</si>
  <si>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</si>
  <si>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</si>
  <si>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</si>
  <si>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</si>
  <si>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</si>
  <si>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</si>
  <si>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</si>
  <si>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</si>
  <si>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</si>
  <si>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</si>
  <si>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</si>
  <si>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</si>
  <si>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</si>
  <si>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</si>
  <si>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</si>
  <si>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</si>
  <si>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</si>
  <si>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</si>
  <si>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</si>
  <si>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</si>
  <si>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</si>
  <si>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</si>
  <si>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</si>
  <si>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</si>
  <si>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</si>
  <si>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</si>
  <si>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</si>
  <si>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</si>
  <si>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</si>
  <si>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</si>
  <si>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</si>
  <si>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</si>
  <si>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</si>
  <si>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</si>
  <si>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</si>
  <si>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</si>
  <si>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</si>
  <si>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</si>
  <si>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</si>
  <si>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</si>
  <si>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</si>
  <si>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</si>
  <si>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</si>
  <si>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</si>
  <si>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</si>
  <si>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</si>
  <si>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</si>
  <si>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</si>
  <si>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</si>
  <si>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</si>
  <si>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</si>
  <si>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</si>
  <si>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</si>
  <si>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</si>
  <si>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</si>
  <si>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</si>
  <si>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</si>
  <si>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</si>
  <si>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</si>
  <si>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</si>
  <si>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</si>
  <si>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</si>
  <si>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</si>
  <si>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</si>
  <si>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</si>
  <si>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</si>
  <si>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</si>
  <si>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</si>
  <si>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</si>
  <si>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</si>
  <si>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</si>
  <si>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</si>
  <si>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</si>
  <si>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</si>
  <si>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</si>
  <si>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</si>
  <si>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</si>
  <si>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</si>
  <si>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</si>
  <si>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</si>
  <si>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</si>
  <si>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</si>
  <si>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</si>
  <si>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</si>
  <si>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</si>
  <si>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</si>
  <si>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</si>
  <si>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</si>
  <si>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</si>
  <si>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</si>
  <si>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</si>
  <si>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</si>
  <si>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</si>
  <si>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</si>
  <si>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</si>
  <si>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</si>
  <si>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</si>
  <si>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</si>
  <si>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</si>
  <si>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</si>
  <si>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</si>
  <si>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</si>
  <si>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</si>
  <si>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</si>
  <si>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</si>
  <si>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</si>
  <si>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</si>
  <si>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</si>
  <si>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</si>
  <si>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</si>
  <si>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</si>
  <si>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</si>
  <si>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</si>
  <si>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</si>
  <si>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</si>
  <si>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</si>
  <si>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</si>
  <si>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</si>
  <si>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</si>
  <si>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</si>
  <si>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</si>
  <si>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</si>
  <si>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</si>
  <si>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</si>
  <si>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</si>
  <si>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</si>
  <si>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</si>
  <si>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</si>
  <si>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</si>
  <si>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</si>
  <si>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</si>
  <si>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</si>
  <si>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</si>
  <si>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</si>
  <si>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</si>
  <si>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</si>
  <si>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</si>
  <si>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</si>
  <si>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</si>
  <si>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</si>
  <si>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</si>
  <si>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</si>
  <si>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</si>
  <si>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</si>
  <si>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</si>
  <si>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</si>
  <si>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</si>
  <si>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</si>
  <si>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</si>
  <si>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</si>
  <si>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</si>
  <si>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</si>
  <si>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</si>
  <si>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</si>
  <si>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</si>
  <si>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</si>
  <si>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</si>
  <si>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</si>
  <si>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</si>
  <si>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</si>
  <si>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</si>
  <si>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</si>
  <si>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</si>
  <si>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</si>
  <si>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</si>
  <si>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</si>
  <si>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</si>
  <si>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</si>
  <si>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</si>
  <si>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</si>
  <si>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</si>
  <si>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</si>
  <si>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</si>
  <si>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</si>
  <si>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</si>
  <si>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</si>
  <si>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</si>
  <si>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</si>
  <si>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</si>
  <si>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</si>
  <si>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</si>
  <si>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</si>
  <si>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</si>
  <si>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</si>
  <si>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</si>
  <si>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</si>
  <si>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</si>
  <si>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</si>
  <si>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</si>
  <si>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</si>
  <si>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</si>
  <si>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</si>
  <si>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</si>
  <si>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</si>
  <si>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</si>
  <si>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</si>
  <si>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</si>
  <si>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</si>
  <si>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</si>
  <si>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</si>
  <si>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</si>
  <si>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</si>
  <si>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</si>
  <si>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</si>
  <si>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</si>
  <si>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</si>
  <si>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</si>
  <si>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</si>
  <si>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</si>
  <si>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</si>
  <si>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</si>
  <si>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</si>
  <si>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</si>
  <si>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</si>
  <si>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</si>
  <si>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</si>
  <si>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</si>
  <si>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</si>
  <si>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</si>
  <si>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</si>
  <si>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</si>
  <si>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</si>
  <si>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</si>
  <si>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</si>
  <si>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</si>
  <si>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</si>
  <si>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</si>
  <si>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</si>
  <si>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</si>
  <si>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</si>
  <si>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</si>
  <si>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</si>
  <si>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</si>
  <si>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</si>
  <si>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</si>
  <si>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</si>
  <si>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</si>
  <si>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</si>
  <si>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</si>
  <si>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</si>
  <si>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</si>
  <si>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</si>
  <si>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</si>
  <si>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</si>
  <si>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</si>
  <si>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</si>
  <si>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</si>
  <si>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</si>
  <si>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</si>
  <si>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</si>
  <si>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</si>
  <si>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</si>
  <si>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</si>
  <si>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</si>
  <si>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</si>
  <si>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</si>
  <si>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</si>
  <si>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</si>
  <si>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</si>
  <si>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</si>
  <si>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</si>
  <si>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</si>
  <si>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</si>
  <si>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</si>
  <si>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</si>
  <si>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</si>
  <si>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</si>
  <si>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</si>
  <si>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</si>
  <si>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</si>
  <si>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</si>
  <si>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</si>
  <si>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</si>
  <si>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</si>
  <si>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</si>
  <si>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</si>
  <si>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</si>
  <si>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</si>
  <si>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</si>
  <si>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</si>
  <si>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</si>
  <si>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</si>
  <si>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</si>
  <si>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</si>
  <si>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</si>
  <si>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</si>
  <si>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</si>
  <si>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</si>
  <si>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</si>
  <si>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</si>
  <si>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</si>
  <si>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</si>
  <si>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</si>
  <si>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</si>
  <si>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</si>
  <si>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</si>
  <si>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</si>
  <si>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</si>
  <si>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</si>
  <si>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</si>
  <si>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</si>
  <si>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</si>
  <si>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</si>
  <si>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</si>
  <si>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</si>
  <si>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</si>
  <si>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</si>
  <si>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</si>
  <si>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</si>
  <si>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</si>
  <si>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</si>
  <si>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</si>
  <si>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</si>
  <si>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</si>
  <si>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</si>
  <si>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</si>
  <si>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</si>
  <si>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</si>
  <si>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</si>
  <si>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</si>
  <si>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</si>
  <si>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</si>
  <si>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</si>
  <si>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</si>
  <si>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</si>
  <si>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</si>
  <si>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</si>
  <si>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</si>
  <si>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</si>
  <si>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</si>
  <si>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</si>
  <si>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</si>
  <si>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</si>
  <si>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</si>
  <si>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</si>
  <si>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</si>
  <si>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</si>
  <si>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</si>
  <si>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</si>
  <si>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</si>
  <si>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</si>
  <si>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</si>
  <si>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</si>
  <si>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</si>
  <si>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</si>
  <si>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</si>
  <si>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</si>
  <si>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</si>
  <si>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</si>
  <si>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</si>
  <si>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</si>
  <si>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</si>
  <si>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</si>
  <si>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</si>
  <si>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</si>
  <si>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</si>
  <si>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</si>
  <si>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</si>
  <si>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</si>
  <si>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</si>
  <si>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</si>
  <si>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</si>
  <si>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</si>
  <si>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</si>
  <si>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</si>
  <si>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</si>
  <si>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</si>
  <si>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</si>
  <si>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</si>
  <si>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</si>
  <si>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</si>
  <si>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</si>
  <si>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</si>
  <si>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</si>
  <si>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</si>
  <si>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</si>
  <si>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</si>
  <si>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</si>
  <si>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</si>
  <si>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</si>
  <si>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</si>
  <si>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</si>
  <si>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</si>
  <si>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</si>
  <si>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</si>
  <si>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</si>
  <si>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</si>
  <si>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</si>
  <si>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</si>
  <si>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</si>
  <si>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</si>
  <si>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</si>
  <si>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</si>
  <si>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</si>
  <si>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</si>
  <si>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</si>
  <si>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</si>
  <si>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</si>
  <si>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</si>
  <si>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</si>
  <si>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</si>
  <si>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</si>
  <si>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</si>
  <si>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</si>
  <si>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</si>
  <si>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</si>
  <si>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</si>
  <si>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</si>
  <si>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</si>
  <si>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</si>
  <si>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</si>
  <si>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</si>
  <si>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</si>
  <si>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</si>
  <si>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</si>
  <si>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</si>
  <si>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</si>
  <si>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</si>
  <si>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</si>
  <si>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</si>
  <si>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</si>
  <si>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</si>
  <si>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</si>
  <si>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</si>
  <si>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</si>
  <si>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</si>
  <si>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</si>
  <si>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</si>
  <si>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</si>
  <si>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</si>
  <si>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</si>
  <si>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</si>
  <si>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</si>
  <si>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</si>
  <si>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</si>
  <si>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</si>
  <si>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</si>
  <si>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</si>
  <si>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</si>
  <si>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</si>
  <si>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</si>
  <si>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</si>
  <si>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</si>
  <si>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</si>
  <si>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</si>
  <si>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</si>
  <si>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</si>
  <si>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</si>
  <si>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</si>
  <si>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</si>
  <si>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</si>
  <si>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</si>
  <si>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</si>
  <si>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</si>
  <si>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</si>
  <si>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</si>
  <si>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</si>
  <si>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</si>
  <si>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</si>
  <si>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</si>
  <si>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</si>
  <si>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</si>
  <si>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</si>
  <si>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</si>
  <si>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</si>
  <si>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</si>
  <si>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</si>
  <si>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</si>
  <si>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</si>
  <si>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</si>
  <si>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</si>
  <si>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</si>
  <si>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</si>
  <si>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</si>
  <si>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</si>
  <si>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</si>
  <si>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</si>
  <si>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</si>
  <si>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</si>
  <si>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</si>
  <si>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</si>
  <si>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</si>
  <si>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</si>
  <si>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</si>
  <si>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</si>
  <si>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</si>
  <si>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</si>
  <si>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</si>
  <si>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</si>
  <si>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</si>
  <si>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</si>
  <si>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</si>
  <si>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</si>
  <si>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</si>
  <si>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</si>
  <si>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</si>
  <si>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</si>
  <si>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</si>
  <si>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</si>
  <si>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</si>
  <si>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</si>
  <si>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</si>
  <si>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</si>
  <si>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</si>
  <si>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</si>
  <si>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</si>
  <si>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</si>
  <si>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</si>
  <si>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</si>
  <si>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</si>
  <si>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</si>
  <si>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</si>
  <si>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</si>
  <si>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</si>
  <si>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</si>
  <si>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</si>
  <si>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</si>
  <si>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</si>
  <si>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</si>
  <si>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</si>
  <si>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</si>
  <si>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</si>
  <si>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</si>
  <si>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</si>
  <si>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</si>
  <si>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</si>
  <si>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</si>
  <si>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</si>
  <si>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</si>
  <si>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</si>
  <si>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</si>
  <si>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</si>
  <si>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</si>
  <si>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</si>
  <si>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</si>
  <si>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</si>
  <si>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</si>
  <si>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</si>
  <si>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</si>
  <si>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</si>
  <si>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</si>
  <si>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</si>
  <si>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</si>
  <si>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</si>
  <si>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</si>
  <si>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</si>
  <si>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</si>
  <si>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</si>
  <si>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</si>
  <si>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</si>
  <si>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</si>
  <si>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</si>
  <si>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</si>
  <si>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</si>
  <si>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</si>
  <si>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</si>
  <si>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</si>
  <si>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</si>
  <si>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</si>
  <si>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</si>
  <si>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</si>
  <si>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</si>
  <si>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</si>
  <si>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</si>
  <si>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</si>
  <si>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</si>
  <si>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</si>
  <si>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</si>
  <si>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</si>
  <si>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</si>
  <si>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</si>
  <si>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</si>
  <si>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</si>
  <si>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</si>
  <si>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</si>
  <si>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</si>
  <si>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</si>
  <si>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</si>
  <si>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</si>
  <si>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</si>
  <si>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</si>
  <si>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</si>
  <si>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</si>
  <si>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</si>
  <si>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</si>
  <si>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</si>
  <si>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</si>
  <si>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</si>
  <si>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</si>
  <si>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</si>
  <si>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</si>
  <si>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</si>
  <si>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</si>
  <si>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</si>
  <si>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</si>
  <si>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</si>
  <si>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</si>
  <si>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</si>
  <si>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</si>
  <si>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</si>
  <si>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</si>
  <si>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</si>
  <si>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</si>
  <si>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</si>
  <si>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</si>
  <si>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</si>
  <si>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</si>
  <si>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</si>
  <si>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</si>
  <si>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</si>
  <si>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</si>
  <si>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</si>
  <si>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</si>
  <si>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</si>
  <si>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</si>
  <si>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</si>
  <si>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</si>
  <si>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</si>
  <si>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</si>
  <si>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</si>
  <si>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</si>
  <si>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</si>
  <si>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</si>
  <si>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</si>
  <si>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</si>
  <si>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</si>
  <si>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</si>
  <si>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</si>
  <si>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</si>
  <si>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</si>
  <si>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</si>
  <si>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</si>
  <si>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</si>
  <si>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</si>
  <si>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</si>
  <si>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</si>
  <si>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</si>
  <si>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</si>
  <si>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</si>
  <si>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</si>
  <si>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</si>
  <si>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</si>
  <si>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</si>
  <si>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</si>
  <si>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</si>
  <si>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</si>
  <si>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</si>
  <si>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</si>
  <si>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</si>
  <si>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</si>
  <si>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</si>
  <si>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</si>
  <si>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</si>
  <si>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</si>
  <si>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</si>
  <si>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</si>
  <si>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</si>
  <si>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</si>
  <si>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</si>
  <si>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</si>
  <si>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</si>
  <si>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</si>
  <si>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</si>
  <si>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</si>
  <si>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</si>
  <si>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</si>
  <si>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</si>
  <si>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</si>
  <si>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</si>
  <si>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</si>
  <si>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</si>
  <si>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</si>
  <si>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</si>
  <si>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</si>
  <si>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</si>
  <si>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</si>
  <si>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</si>
  <si>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</si>
  <si>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</si>
  <si>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</si>
  <si>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</si>
  <si>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</si>
  <si>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</si>
  <si>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</si>
  <si>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</si>
  <si>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</si>
  <si>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</si>
  <si>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</si>
  <si>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</si>
  <si>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</si>
  <si>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</si>
  <si>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</si>
  <si>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</si>
  <si>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</si>
  <si>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</si>
  <si>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</si>
  <si>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</si>
  <si>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</si>
  <si>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</si>
  <si>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</si>
  <si>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</si>
  <si>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</si>
  <si>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</si>
  <si>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</si>
  <si>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</si>
  <si>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</si>
  <si>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</si>
  <si>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</si>
  <si>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</si>
  <si>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</si>
  <si>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</si>
  <si>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</si>
  <si>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</si>
  <si>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</si>
  <si>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</si>
  <si>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</si>
  <si>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</si>
  <si>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</si>
  <si>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</si>
  <si>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</si>
  <si>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</si>
  <si>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</si>
  <si>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</si>
  <si>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</si>
  <si>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</si>
  <si>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</si>
  <si>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</si>
  <si>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</si>
  <si>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</si>
  <si>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</si>
  <si>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</si>
  <si>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</si>
  <si>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</si>
  <si>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</si>
  <si>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</si>
  <si>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</si>
  <si>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</si>
  <si>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</si>
  <si>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</si>
  <si>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</si>
  <si>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</si>
  <si>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</si>
  <si>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</si>
  <si>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</si>
  <si>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</si>
  <si>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</si>
  <si>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</si>
  <si>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</si>
  <si>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</si>
  <si>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</si>
  <si>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</si>
  <si>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</si>
  <si>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</si>
  <si>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</si>
  <si>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</si>
  <si>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</si>
  <si>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</si>
  <si>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</si>
  <si>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</si>
  <si>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</si>
  <si>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</si>
  <si>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</si>
  <si>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</si>
  <si>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</si>
  <si>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</si>
  <si>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</si>
  <si>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</si>
  <si>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</si>
  <si>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</si>
  <si>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</si>
  <si>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</si>
  <si>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</si>
  <si>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</si>
  <si>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</si>
  <si>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</si>
  <si>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</si>
  <si>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</si>
  <si>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</si>
  <si>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</si>
  <si>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</si>
  <si>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</si>
  <si>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</si>
  <si>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</si>
  <si>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</si>
  <si>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</si>
  <si>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</si>
  <si>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</si>
  <si>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</si>
  <si>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</si>
  <si>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</si>
  <si>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</si>
  <si>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</si>
  <si>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</si>
  <si>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</si>
  <si>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</si>
  <si>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</si>
  <si>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</si>
  <si>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</si>
  <si>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</si>
  <si>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</si>
  <si>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</si>
  <si>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</si>
  <si>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</si>
  <si>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</si>
  <si>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</si>
  <si>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</si>
  <si>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</si>
  <si>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</si>
  <si>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</si>
  <si>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</si>
  <si>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</si>
  <si>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</si>
  <si>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</si>
  <si>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</si>
  <si>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</si>
  <si>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</si>
  <si>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</si>
  <si>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</si>
  <si>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</si>
  <si>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</si>
  <si>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</si>
  <si>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</si>
  <si>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</si>
  <si>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</si>
  <si>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</si>
  <si>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</si>
  <si>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</si>
  <si>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</si>
  <si>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</si>
  <si>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</si>
  <si>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</si>
  <si>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</si>
  <si>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</si>
  <si>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</si>
  <si>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</si>
  <si>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</si>
  <si>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</si>
  <si>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</si>
  <si>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</si>
  <si>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</si>
  <si>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</si>
  <si>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</si>
  <si>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</si>
  <si>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</si>
  <si>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</si>
  <si>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</si>
  <si>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</si>
  <si>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</si>
  <si>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</si>
  <si>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</si>
  <si>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</si>
  <si>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</si>
  <si>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</si>
  <si>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</si>
  <si>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</si>
  <si>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</si>
  <si>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</si>
  <si>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</si>
  <si>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</si>
  <si>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</si>
  <si>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</si>
  <si>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</si>
  <si>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</si>
  <si>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</si>
  <si>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</si>
  <si>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</si>
  <si>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</si>
  <si>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</si>
  <si>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</si>
  <si>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</si>
  <si>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</si>
  <si>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</si>
  <si>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</si>
  <si>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</si>
  <si>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</si>
  <si>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</si>
  <si>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</si>
  <si>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</si>
  <si>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</si>
  <si>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</si>
  <si>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</si>
  <si>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</si>
  <si>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</si>
  <si>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</si>
  <si>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</si>
  <si>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</si>
  <si>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</si>
  <si>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</si>
  <si>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</si>
  <si>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</si>
  <si>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</si>
  <si>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</si>
  <si>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</si>
  <si>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</si>
  <si>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</si>
  <si>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</si>
  <si>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</si>
  <si>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</si>
  <si>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</si>
  <si>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</si>
  <si>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</si>
  <si>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</si>
  <si>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</si>
  <si>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</si>
  <si>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</si>
  <si>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</si>
  <si>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</si>
  <si>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</si>
  <si>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</si>
  <si>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</si>
  <si>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</si>
  <si>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</si>
  <si>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</si>
  <si>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</si>
  <si>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</si>
  <si>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</si>
  <si>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</si>
  <si>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</si>
  <si>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</si>
  <si>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</si>
  <si>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</si>
  <si>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</si>
  <si>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</si>
  <si>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</si>
  <si>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</si>
  <si>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</si>
  <si>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</si>
  <si>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</si>
  <si>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</si>
  <si>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</si>
  <si>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</si>
  <si>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</si>
  <si>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</si>
  <si>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</si>
  <si>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</si>
  <si>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</si>
  <si>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</si>
  <si>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</si>
  <si>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</si>
  <si>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</si>
  <si>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</si>
  <si>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</si>
  <si>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</si>
  <si>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</si>
  <si>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</si>
  <si>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</si>
  <si>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</si>
  <si>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</si>
  <si>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</si>
  <si>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</si>
  <si>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</si>
  <si>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</si>
  <si>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</si>
  <si>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</si>
  <si>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</si>
  <si>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</si>
  <si>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</si>
  <si>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</si>
  <si>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</si>
  <si>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</si>
  <si>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</si>
  <si>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</si>
  <si>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</si>
  <si>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</si>
  <si>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</si>
  <si>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</si>
  <si>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</si>
  <si>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</si>
  <si>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</si>
  <si>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</si>
  <si>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</si>
  <si>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</si>
  <si>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</si>
  <si>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</si>
  <si>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</si>
  <si>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</si>
  <si>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</si>
  <si>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</si>
  <si>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</si>
  <si>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</si>
  <si>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</si>
  <si>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</si>
  <si>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</si>
  <si>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</si>
  <si>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</si>
  <si>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</si>
  <si>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</si>
  <si>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</si>
  <si>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</si>
  <si>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</si>
  <si>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</si>
  <si>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</si>
  <si>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</si>
  <si>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</si>
  <si>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</si>
  <si>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</si>
  <si>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</si>
  <si>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</si>
  <si>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</si>
  <si>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</si>
  <si>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</si>
  <si>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</si>
  <si>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</si>
  <si>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</si>
  <si>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</si>
  <si>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</si>
  <si>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</si>
  <si>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</si>
  <si>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</si>
  <si>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</si>
  <si>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</si>
  <si>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</si>
  <si>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</si>
  <si>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</si>
  <si>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</si>
  <si>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</si>
  <si>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</si>
  <si>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</si>
  <si>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</si>
  <si>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</si>
  <si>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</si>
  <si>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</si>
  <si>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</si>
  <si>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</si>
  <si>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</si>
  <si>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</si>
  <si>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</si>
  <si>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</si>
  <si>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</si>
  <si>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</si>
  <si>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</si>
  <si>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</si>
  <si>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</si>
  <si>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</si>
  <si>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</si>
  <si>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</si>
  <si>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</si>
  <si>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</si>
  <si>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</si>
  <si>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</si>
  <si>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</si>
  <si>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</si>
  <si>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</si>
  <si>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</si>
  <si>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</si>
  <si>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</si>
  <si>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</si>
  <si>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</si>
  <si>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</si>
  <si>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</si>
  <si>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</si>
  <si>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</si>
  <si>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</si>
  <si>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</si>
  <si>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</si>
  <si>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</si>
  <si>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</si>
  <si>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</si>
  <si>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</si>
  <si>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</si>
  <si>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</si>
  <si>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</si>
  <si>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</si>
  <si>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</si>
  <si>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</si>
  <si>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</si>
  <si>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</si>
  <si>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</si>
  <si>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</si>
  <si>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</si>
  <si>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</si>
  <si>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</si>
  <si>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</si>
  <si>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</si>
  <si>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</si>
  <si>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</si>
  <si>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</si>
  <si>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</si>
  <si>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</si>
  <si>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</si>
  <si>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</si>
  <si>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</si>
  <si>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</si>
  <si>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</si>
  <si>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</si>
  <si>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</si>
  <si>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</si>
  <si>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</si>
  <si>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</si>
  <si>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</si>
  <si>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</si>
  <si>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</si>
  <si>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</si>
  <si>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</si>
  <si>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</si>
  <si>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</si>
  <si>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</si>
  <si>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</si>
  <si>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</si>
  <si>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</si>
  <si>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</si>
  <si>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</si>
  <si>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</si>
  <si>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</si>
  <si>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</si>
  <si>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</si>
  <si>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</si>
  <si>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</si>
  <si>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</si>
  <si>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</si>
  <si>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</si>
  <si>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</si>
  <si>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</si>
  <si>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</si>
  <si>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</si>
  <si>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</si>
  <si>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</si>
  <si>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</si>
  <si>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</si>
  <si>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</si>
  <si>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</si>
  <si>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</si>
  <si>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</si>
  <si>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</si>
  <si>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</si>
  <si>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</si>
  <si>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</si>
  <si>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</si>
  <si>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</si>
  <si>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</si>
  <si>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</si>
  <si>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</si>
  <si>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</si>
  <si>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</si>
  <si>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</si>
  <si>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</si>
  <si>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</si>
  <si>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</si>
  <si>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</si>
  <si>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</si>
  <si>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</si>
  <si>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</si>
  <si>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</si>
  <si>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</si>
  <si>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</si>
  <si>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</si>
  <si>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</si>
  <si>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</si>
  <si>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</si>
  <si>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</si>
  <si>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</si>
  <si>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</si>
  <si>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</si>
  <si>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</si>
  <si>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</si>
  <si>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</si>
  <si>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</si>
  <si>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</si>
  <si>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</si>
  <si>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</si>
  <si>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</si>
  <si>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</si>
  <si>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</si>
  <si>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</si>
  <si>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</si>
  <si>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</si>
  <si>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</si>
  <si>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</si>
  <si>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</si>
  <si>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</si>
  <si>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</si>
  <si>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</si>
  <si>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</si>
  <si>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</si>
  <si>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</si>
  <si>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</si>
  <si>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</si>
  <si>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</si>
  <si>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</si>
  <si>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</si>
  <si>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</si>
  <si>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</si>
  <si>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</si>
  <si>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</si>
  <si>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</si>
  <si>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</si>
  <si>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</si>
  <si>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</si>
  <si>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</si>
  <si>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</si>
  <si>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</si>
  <si>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</si>
  <si>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</si>
  <si>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</si>
  <si>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</si>
  <si>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</si>
  <si>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</si>
  <si>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</si>
  <si>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</si>
  <si>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</si>
  <si>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</si>
  <si>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</si>
  <si>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</si>
  <si>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</si>
  <si>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</si>
  <si>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</si>
  <si>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</si>
  <si>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</si>
  <si>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</si>
  <si>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</si>
  <si>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</si>
  <si>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</si>
  <si>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</si>
  <si>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</si>
  <si>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</si>
  <si>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</si>
  <si>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</si>
  <si>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</si>
  <si>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</si>
  <si>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</si>
  <si>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</si>
  <si>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</si>
  <si>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</si>
  <si>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</si>
  <si>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</si>
  <si>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</si>
  <si>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</si>
  <si>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</si>
  <si>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</si>
  <si>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</si>
  <si>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</si>
  <si>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</si>
  <si>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</si>
  <si>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</si>
  <si>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</si>
  <si>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</si>
  <si>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</si>
  <si>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</si>
  <si>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</si>
  <si>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</si>
  <si>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</si>
  <si>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</si>
  <si>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</si>
  <si>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</si>
  <si>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</si>
  <si>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</si>
  <si>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</si>
  <si>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</si>
  <si>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</si>
  <si>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</si>
  <si>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</si>
  <si>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</si>
  <si>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</si>
  <si>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</si>
  <si>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</si>
  <si>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</si>
  <si>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</si>
  <si>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</si>
  <si>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</si>
  <si>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</si>
  <si>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</si>
  <si>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</si>
  <si>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</si>
  <si>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</si>
  <si>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</si>
  <si>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</si>
  <si>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</si>
  <si>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</si>
  <si>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</si>
  <si>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</si>
  <si>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</si>
  <si>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</si>
  <si>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</si>
  <si>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</si>
  <si>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</si>
  <si>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</si>
  <si>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</si>
  <si>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</si>
  <si>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</si>
  <si>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</si>
  <si>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</si>
  <si>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</si>
  <si>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</si>
  <si>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</si>
  <si>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</si>
  <si>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</si>
  <si>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</si>
  <si>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</si>
  <si>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</si>
  <si>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</si>
  <si>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</si>
  <si>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</si>
  <si>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</si>
  <si>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</si>
  <si>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</si>
  <si>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</si>
  <si>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</si>
  <si>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</si>
  <si>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</si>
  <si>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</si>
  <si>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</si>
  <si>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</si>
  <si>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</si>
  <si>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</si>
  <si>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</si>
  <si>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</si>
  <si>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</si>
  <si>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</si>
  <si>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</si>
  <si>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</si>
  <si>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</si>
  <si>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</si>
  <si>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</si>
  <si>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</si>
  <si>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</si>
  <si>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</si>
  <si>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</si>
  <si>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</si>
  <si>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</si>
  <si>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</si>
  <si>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</si>
  <si>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</si>
  <si>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</si>
  <si>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</si>
  <si>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</si>
  <si>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</si>
  <si>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</si>
  <si>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</si>
  <si>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</si>
  <si>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</si>
  <si>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</si>
  <si>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</si>
  <si>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</si>
  <si>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</si>
  <si>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</si>
  <si>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</si>
  <si>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</si>
  <si>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</si>
  <si>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</si>
  <si>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</si>
  <si>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</si>
  <si>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</si>
  <si>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</si>
  <si>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</si>
  <si>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</si>
  <si>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</si>
  <si>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</si>
  <si>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</si>
  <si>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</si>
  <si>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</si>
  <si>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</si>
  <si>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</si>
  <si>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</si>
  <si>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</si>
  <si>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</si>
  <si>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</si>
  <si>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</si>
  <si>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</si>
  <si>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</si>
  <si>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</si>
  <si>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</si>
  <si>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</si>
  <si>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</si>
  <si>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</si>
  <si>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</si>
  <si>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</si>
  <si>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</si>
  <si>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</si>
  <si>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</si>
  <si>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</si>
  <si>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</si>
  <si>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</si>
  <si>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</si>
  <si>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</si>
  <si>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</si>
  <si>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</si>
  <si>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</si>
  <si>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</si>
  <si>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</si>
  <si>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</si>
  <si>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</si>
  <si>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</si>
  <si>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</si>
  <si>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</si>
  <si>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</si>
  <si>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</si>
  <si>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</si>
  <si>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</si>
  <si>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</si>
  <si>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</si>
  <si>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</si>
  <si>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</si>
  <si>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</si>
  <si>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</si>
  <si>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</si>
  <si>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</si>
  <si>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</si>
  <si>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</si>
  <si>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</si>
  <si>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</si>
  <si>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</si>
  <si>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</si>
  <si>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</si>
  <si>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</si>
  <si>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</si>
  <si>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</si>
  <si>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</si>
  <si>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</si>
  <si>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</si>
  <si>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</si>
  <si>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</si>
  <si>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</si>
  <si>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</si>
  <si>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</si>
  <si>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</si>
  <si>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</si>
  <si>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</si>
  <si>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</si>
  <si>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</si>
  <si>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</si>
  <si>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</si>
  <si>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</si>
  <si>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</si>
  <si>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</si>
  <si>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</si>
  <si>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</si>
  <si>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</si>
  <si>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</si>
  <si>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</si>
  <si>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</si>
  <si>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</si>
  <si>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</si>
  <si>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</si>
  <si>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</si>
  <si>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</si>
  <si>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</si>
  <si>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</si>
  <si>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</si>
  <si>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</si>
  <si>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</si>
  <si>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</si>
  <si>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</si>
  <si>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</si>
  <si>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</si>
  <si>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</si>
  <si>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</si>
  <si>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</si>
  <si>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</si>
  <si>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</si>
  <si>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</si>
  <si>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</si>
  <si>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</si>
  <si>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</si>
  <si>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</si>
  <si>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</si>
  <si>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</si>
  <si>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</si>
  <si>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</si>
  <si>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</si>
  <si>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</si>
  <si>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</si>
  <si>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</si>
  <si>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</si>
  <si>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</si>
  <si>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</si>
  <si>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</si>
  <si>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</si>
  <si>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</si>
  <si>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</si>
  <si>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</si>
  <si>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</si>
  <si>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</si>
  <si>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</si>
  <si>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</si>
  <si>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</si>
  <si>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</si>
  <si>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</si>
  <si>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</si>
  <si>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</si>
  <si>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</si>
  <si>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</si>
  <si>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</si>
  <si>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</si>
  <si>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</si>
  <si>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</si>
  <si>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</si>
  <si>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</si>
  <si>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</si>
  <si>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</si>
  <si>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</si>
  <si>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</si>
  <si>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</si>
  <si>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</si>
  <si>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</si>
  <si>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</si>
  <si>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</si>
  <si>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</si>
  <si>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</si>
  <si>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</si>
  <si>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</si>
  <si>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</si>
  <si>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</si>
  <si>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</si>
  <si>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</si>
  <si>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</si>
  <si>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</si>
  <si>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</si>
  <si>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</si>
  <si>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</si>
  <si>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</si>
  <si>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</si>
  <si>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</si>
  <si>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</si>
  <si>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</si>
  <si>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</si>
  <si>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</si>
  <si>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</si>
  <si>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</si>
  <si>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</si>
  <si>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</si>
  <si>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</si>
  <si>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</si>
  <si>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</si>
  <si>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</si>
  <si>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</si>
  <si>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</si>
  <si>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</si>
  <si>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</si>
  <si>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</si>
  <si>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</si>
  <si>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</si>
  <si>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</si>
  <si>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</si>
  <si>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</si>
  <si>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</si>
  <si>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</si>
  <si>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</si>
  <si>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</si>
  <si>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</si>
  <si>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</si>
  <si>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</si>
  <si>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</si>
  <si>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</si>
  <si>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</si>
  <si>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</si>
  <si>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</si>
  <si>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</si>
  <si>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</si>
  <si>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</si>
  <si>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</si>
  <si>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</si>
  <si>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</si>
  <si>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</si>
  <si>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</si>
  <si>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</si>
  <si>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</si>
  <si>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</si>
  <si>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</si>
  <si>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</si>
  <si>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</si>
  <si>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</si>
  <si>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</si>
  <si>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</si>
  <si>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</si>
  <si>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</si>
  <si>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</si>
  <si>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</si>
  <si>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</si>
  <si>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</si>
  <si>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</si>
  <si>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</si>
  <si>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</si>
  <si>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</si>
  <si>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</si>
  <si>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</si>
  <si>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</si>
  <si>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</si>
  <si>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</si>
  <si>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</si>
  <si>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</si>
  <si>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</si>
  <si>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</si>
  <si>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</si>
  <si>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</si>
  <si>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</si>
  <si>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</si>
  <si>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</si>
  <si>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</si>
  <si>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</si>
  <si>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</si>
  <si>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</si>
  <si>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</si>
  <si>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</si>
  <si>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</si>
  <si>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</si>
  <si>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</si>
  <si>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</si>
  <si>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</si>
  <si>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</si>
  <si>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</si>
  <si>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</si>
  <si>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</si>
  <si>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</si>
  <si>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</si>
  <si>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</si>
  <si>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</si>
  <si>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</si>
  <si>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</si>
  <si>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</si>
  <si>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</si>
  <si>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</si>
  <si>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</si>
  <si>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</si>
  <si>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</si>
  <si>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</si>
  <si>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</si>
  <si>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</si>
  <si>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</si>
  <si>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</si>
  <si>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</si>
  <si>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</si>
  <si>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</si>
  <si>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</si>
  <si>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</si>
  <si>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</si>
  <si>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</si>
  <si>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</si>
  <si>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</si>
  <si>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</si>
  <si>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</si>
  <si>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</si>
  <si>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</si>
  <si>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</si>
  <si>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</si>
  <si>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</si>
  <si>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</si>
  <si>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</si>
  <si>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</si>
  <si>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</si>
  <si>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</si>
  <si>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</si>
  <si>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</si>
  <si>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</si>
  <si>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</si>
  <si>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</si>
  <si>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</si>
  <si>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</si>
  <si>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</si>
  <si>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</si>
  <si>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</si>
  <si>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</si>
  <si>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</si>
  <si>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</si>
  <si>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</si>
  <si>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</si>
  <si>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</si>
  <si>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</si>
  <si>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</si>
  <si>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</si>
  <si>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</si>
  <si>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</si>
  <si>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</si>
  <si>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</si>
  <si>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</si>
  <si>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</si>
  <si>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</si>
  <si>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</si>
  <si>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</si>
  <si>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</si>
  <si>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</si>
  <si>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</si>
  <si>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</si>
  <si>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</si>
  <si>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</si>
  <si>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</si>
  <si>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</si>
  <si>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</si>
  <si>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</si>
  <si>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</si>
  <si>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</si>
  <si>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</si>
  <si>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</si>
  <si>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</si>
  <si>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</si>
  <si>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</si>
  <si>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</si>
  <si>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</si>
  <si>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</si>
  <si>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</si>
  <si>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</si>
  <si>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</si>
  <si>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</si>
  <si>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</si>
  <si>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</si>
  <si>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</si>
  <si>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</si>
  <si>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</si>
  <si>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</si>
  <si>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</si>
  <si>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</si>
  <si>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</si>
  <si>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</si>
  <si>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</si>
  <si>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</si>
  <si>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</si>
  <si>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</si>
  <si>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</si>
  <si>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</si>
  <si>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</si>
  <si>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</si>
  <si>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</si>
  <si>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</si>
  <si>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</si>
  <si>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</si>
  <si>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</si>
  <si>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</si>
  <si>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</si>
  <si>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</si>
  <si>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</si>
  <si>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</si>
  <si>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</si>
  <si>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</si>
  <si>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</si>
  <si>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</si>
  <si>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</si>
  <si>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</si>
  <si>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</si>
  <si>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</si>
  <si>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</si>
  <si>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</si>
  <si>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</si>
  <si>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</si>
  <si>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</si>
  <si>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</si>
  <si>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</si>
  <si>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</si>
  <si>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</si>
  <si>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</si>
  <si>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</si>
  <si>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</si>
  <si>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</si>
  <si>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</si>
  <si>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</si>
  <si>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</si>
  <si>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</si>
  <si>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</si>
  <si>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</si>
  <si>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</si>
  <si>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</si>
  <si>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</si>
  <si>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</si>
  <si>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</si>
  <si>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</si>
  <si>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</si>
  <si>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</si>
  <si>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</si>
  <si>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</si>
  <si>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</si>
  <si>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</si>
  <si>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</si>
  <si>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</si>
  <si>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</si>
  <si>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</si>
  <si>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</si>
  <si>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</si>
  <si>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</si>
  <si>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</si>
  <si>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</si>
  <si>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</si>
  <si>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</si>
  <si>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</si>
  <si>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</si>
  <si>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</si>
  <si>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</si>
  <si>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</si>
  <si>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</si>
  <si>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</si>
  <si>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</si>
  <si>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</si>
  <si>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</si>
  <si>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</si>
  <si>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</si>
  <si>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</si>
  <si>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</si>
  <si>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</si>
  <si>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</si>
  <si>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</si>
  <si>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</si>
  <si>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</si>
  <si>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</si>
  <si>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</si>
  <si>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</si>
  <si>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</si>
  <si>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</si>
  <si>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</si>
  <si>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</si>
  <si>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</si>
  <si>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</si>
  <si>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</si>
  <si>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</si>
  <si>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</si>
  <si>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</si>
  <si>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</si>
  <si>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</si>
  <si>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</si>
  <si>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</si>
  <si>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</si>
  <si>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</si>
  <si>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</si>
  <si>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</si>
  <si>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</si>
  <si>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</si>
  <si>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</si>
  <si>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</si>
  <si>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</si>
  <si>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</si>
  <si>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</si>
  <si>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</si>
  <si>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</si>
  <si>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</si>
  <si>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</si>
  <si>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</si>
  <si>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</si>
  <si>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</si>
  <si>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</si>
  <si>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</si>
  <si>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</si>
  <si>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</si>
  <si>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</si>
  <si>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</si>
  <si>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</si>
  <si>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</si>
  <si>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</si>
  <si>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</si>
  <si>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</si>
  <si>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</si>
  <si>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</si>
  <si>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</si>
  <si>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</si>
  <si>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</si>
  <si>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</si>
  <si>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</si>
  <si>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</si>
  <si>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</si>
  <si>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</si>
  <si>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</si>
  <si>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</si>
  <si>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</si>
  <si>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</si>
  <si>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</si>
  <si>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</si>
  <si>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</si>
  <si>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</si>
  <si>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</si>
  <si>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</si>
  <si>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</si>
  <si>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</si>
  <si>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</si>
  <si>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</si>
  <si>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</si>
  <si>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</si>
  <si>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</si>
  <si>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</si>
  <si>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</si>
  <si>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</si>
  <si>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</si>
  <si>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</si>
  <si>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</si>
  <si>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</si>
  <si>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</si>
  <si>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</si>
  <si>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</si>
  <si>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</si>
  <si>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</si>
  <si>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</si>
  <si>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</si>
  <si>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</si>
  <si>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</si>
  <si>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</si>
  <si>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</si>
  <si>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</si>
  <si>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</si>
  <si>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</si>
  <si>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</si>
  <si>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</si>
  <si>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</si>
  <si>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</si>
  <si>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</si>
  <si>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</si>
  <si>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</si>
  <si>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</si>
  <si>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</si>
  <si>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</si>
  <si>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</si>
  <si>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</si>
  <si>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</si>
  <si>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</si>
  <si>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</si>
  <si>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</si>
  <si>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</si>
  <si>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</si>
  <si>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</si>
  <si>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</si>
  <si>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</si>
  <si>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</si>
  <si>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</si>
  <si>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</si>
  <si>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</si>
  <si>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</si>
  <si>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</si>
  <si>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</si>
  <si>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</si>
  <si>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</si>
  <si>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</si>
  <si>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</si>
  <si>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</si>
  <si>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</si>
  <si>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</si>
  <si>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</si>
  <si>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</si>
  <si>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</si>
  <si>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</si>
  <si>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</si>
  <si>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</si>
  <si>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</si>
  <si>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</si>
  <si>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</si>
  <si>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</si>
  <si>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</si>
  <si>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</si>
  <si>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</si>
  <si>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</si>
  <si>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</si>
  <si>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</si>
  <si>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</si>
  <si>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</si>
  <si>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</si>
  <si>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</si>
  <si>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</si>
  <si>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</si>
  <si>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</si>
  <si>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</si>
  <si>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</si>
  <si>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</si>
  <si>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</si>
  <si>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</si>
  <si>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</si>
  <si>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</si>
  <si>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</si>
  <si>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</si>
  <si>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</si>
  <si>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</si>
  <si>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</si>
  <si>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</si>
  <si>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</si>
  <si>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</si>
  <si>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</si>
  <si>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</si>
  <si>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</si>
  <si>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</si>
  <si>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</si>
  <si>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</si>
  <si>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</si>
  <si>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</si>
  <si>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</si>
  <si>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</si>
  <si>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</si>
  <si>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</si>
  <si>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</si>
  <si>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</si>
  <si>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</si>
  <si>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</si>
  <si>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</si>
  <si>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</si>
  <si>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</si>
  <si>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</si>
  <si>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</si>
  <si>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</si>
  <si>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</si>
  <si>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</si>
  <si>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</si>
  <si>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</si>
  <si>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</si>
  <si>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</si>
  <si>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</si>
  <si>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</si>
  <si>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</si>
  <si>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</si>
  <si>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</si>
  <si>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</si>
  <si>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</si>
  <si>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</si>
  <si>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</si>
  <si>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</si>
  <si>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</si>
  <si>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</si>
  <si>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</si>
  <si>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</si>
  <si>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</si>
  <si>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</si>
  <si>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</si>
  <si>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</si>
  <si>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</si>
  <si>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</si>
  <si>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</si>
  <si>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</si>
  <si>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</si>
  <si>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</si>
  <si>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</si>
  <si>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</si>
  <si>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</si>
  <si>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</si>
  <si>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</si>
  <si>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</si>
  <si>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</si>
  <si>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</si>
  <si>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</si>
  <si>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</si>
  <si>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</si>
  <si>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</si>
  <si>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</si>
  <si>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</si>
  <si>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</si>
  <si>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</si>
  <si>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</si>
  <si>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</si>
  <si>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</si>
  <si>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</si>
  <si>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</si>
  <si>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</si>
  <si>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</si>
  <si>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</si>
  <si>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</si>
  <si>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</si>
  <si>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</si>
  <si>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</si>
  <si>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</si>
  <si>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</si>
  <si>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</si>
  <si>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</si>
  <si>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</si>
  <si>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</si>
  <si>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</si>
  <si>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</si>
  <si>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</si>
  <si>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</si>
  <si>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</si>
  <si>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</si>
  <si>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</si>
  <si>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</si>
  <si>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</si>
  <si>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</si>
  <si>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</si>
  <si>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</si>
  <si>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</si>
  <si>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</si>
  <si>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</si>
  <si>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</si>
  <si>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</si>
  <si>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</si>
  <si>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</si>
  <si>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</si>
  <si>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</si>
  <si>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</si>
  <si>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</si>
  <si>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</si>
  <si>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</si>
  <si>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</si>
  <si>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</si>
  <si>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</si>
  <si>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</si>
  <si>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</si>
  <si>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</si>
  <si>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</si>
  <si>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</si>
  <si>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</si>
  <si>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</si>
  <si>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</si>
  <si>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</si>
  <si>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</si>
  <si>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</si>
  <si>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</si>
  <si>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</si>
  <si>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</si>
  <si>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</si>
  <si>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</si>
  <si>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</si>
  <si>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</si>
  <si>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</si>
  <si>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</si>
  <si>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</si>
  <si>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</si>
  <si>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</si>
  <si>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</si>
  <si>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</si>
  <si>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</si>
  <si>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</si>
  <si>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</si>
  <si>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</si>
  <si>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</si>
  <si>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</si>
  <si>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</si>
  <si>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</si>
  <si>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</si>
  <si>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</si>
  <si>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</si>
  <si>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</si>
  <si>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</si>
  <si>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</si>
  <si>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</si>
  <si>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</si>
  <si>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</si>
  <si>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</si>
  <si>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</si>
  <si>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</si>
  <si>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</si>
  <si>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</si>
  <si>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</si>
  <si>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</si>
  <si>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</si>
  <si>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</si>
  <si>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</si>
  <si>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</si>
  <si>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</si>
  <si>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</si>
  <si>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</si>
  <si>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</si>
  <si>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</si>
  <si>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</si>
  <si>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</si>
  <si>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</si>
  <si>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</si>
  <si>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</si>
  <si>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</si>
  <si>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</si>
  <si>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</si>
  <si>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</si>
  <si>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</si>
  <si>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</si>
  <si>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</si>
  <si>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</si>
  <si>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</si>
  <si>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</si>
  <si>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</si>
  <si>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</si>
  <si>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</si>
  <si>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</si>
  <si>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</si>
  <si>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</si>
  <si>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</si>
  <si>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</si>
  <si>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</si>
  <si>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</si>
  <si>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</si>
  <si>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</si>
  <si>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</si>
  <si>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</si>
  <si>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</si>
  <si>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</si>
  <si>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</si>
  <si>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</si>
  <si>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</si>
  <si>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</si>
  <si>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</si>
  <si>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</si>
  <si>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</si>
  <si>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</si>
  <si>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</si>
  <si>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</si>
  <si>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</si>
  <si>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</si>
  <si>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</si>
  <si>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</si>
  <si>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</si>
  <si>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</si>
  <si>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</si>
  <si>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</si>
  <si>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</si>
  <si>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</si>
  <si>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</si>
  <si>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</si>
  <si>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</si>
  <si>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</si>
  <si>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</si>
  <si>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</si>
  <si>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</si>
  <si>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</si>
  <si>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</si>
  <si>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</si>
  <si>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</si>
  <si>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</si>
  <si>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</si>
  <si>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</si>
  <si>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</si>
  <si>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</si>
  <si>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</si>
  <si>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</si>
  <si>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</si>
  <si>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</si>
  <si>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</si>
  <si>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</si>
  <si>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</si>
  <si>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</si>
  <si>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</si>
  <si>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</si>
  <si>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</si>
  <si>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</si>
  <si>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</si>
  <si>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</si>
  <si>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</si>
  <si>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</si>
  <si>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</si>
  <si>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</si>
  <si>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</si>
  <si>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</si>
  <si>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</si>
  <si>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</si>
  <si>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</si>
  <si>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</si>
  <si>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</si>
  <si>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</si>
  <si>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</si>
  <si>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</si>
  <si>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</si>
  <si>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</si>
  <si>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</si>
  <si>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</si>
  <si>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</si>
  <si>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</si>
  <si>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</si>
  <si>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</si>
  <si>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</si>
  <si>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</si>
  <si>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</si>
  <si>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</si>
  <si>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</si>
  <si>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</si>
  <si>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</si>
  <si>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</si>
  <si>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</si>
  <si>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</si>
  <si>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</si>
  <si>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</si>
  <si>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</si>
  <si>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</si>
  <si>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</si>
  <si>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</si>
  <si>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</si>
  <si>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</si>
  <si>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</si>
  <si>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</si>
  <si>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</si>
  <si>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</si>
  <si>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</si>
  <si>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</si>
  <si>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</si>
  <si>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</si>
  <si>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</si>
  <si>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</si>
  <si>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</si>
  <si>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</si>
  <si>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</si>
  <si>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</si>
  <si>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</si>
  <si>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</si>
  <si>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</si>
  <si>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</si>
  <si>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</si>
  <si>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</si>
  <si>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</si>
  <si>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</si>
  <si>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</si>
  <si>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</si>
  <si>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</si>
  <si>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</si>
  <si>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</si>
  <si>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</si>
  <si>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</si>
  <si>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</si>
  <si>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</si>
  <si>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</si>
  <si>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</si>
  <si>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</si>
  <si>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</si>
  <si>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</si>
  <si>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</si>
  <si>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</si>
  <si>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</si>
  <si>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</si>
  <si>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</si>
  <si>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</si>
  <si>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</si>
  <si>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</si>
  <si>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</si>
  <si>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</si>
  <si>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</si>
  <si>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</si>
  <si>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</si>
  <si>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</si>
  <si>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</si>
  <si>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</si>
  <si>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</si>
  <si>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</si>
  <si>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</si>
  <si>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</si>
  <si>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</si>
  <si>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</si>
  <si>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</si>
  <si>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</si>
  <si>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</si>
  <si>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</si>
  <si>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</si>
  <si>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</si>
  <si>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</si>
  <si>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</si>
  <si>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</si>
  <si>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</si>
  <si>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</si>
  <si>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</si>
  <si>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</si>
  <si>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</si>
  <si>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</si>
  <si>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</si>
  <si>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</si>
  <si>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</si>
  <si>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</si>
  <si>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</si>
  <si>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</si>
  <si>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</si>
  <si>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</si>
  <si>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</si>
  <si>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</si>
  <si>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</si>
  <si>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</si>
  <si>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</si>
  <si>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</si>
  <si>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</si>
  <si>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</si>
  <si>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</si>
  <si>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</si>
  <si>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</si>
  <si>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</si>
  <si>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</si>
  <si>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</si>
  <si>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</si>
  <si>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</si>
  <si>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</si>
  <si>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</si>
  <si>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</si>
  <si>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</si>
  <si>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</si>
  <si>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</si>
  <si>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</si>
  <si>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</si>
  <si>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</si>
  <si>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</si>
  <si>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</si>
  <si>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</si>
  <si>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</si>
  <si>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</si>
  <si>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</si>
  <si>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</si>
  <si>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</si>
  <si>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</si>
  <si>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</si>
  <si>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</si>
  <si>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</si>
  <si>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</si>
  <si>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</si>
  <si>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</si>
  <si>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</si>
  <si>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</si>
  <si>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</si>
  <si>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</si>
  <si>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</si>
  <si>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</si>
  <si>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</si>
  <si>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</si>
  <si>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</si>
  <si>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</si>
  <si>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</si>
  <si>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</si>
  <si>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</si>
  <si>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</si>
  <si>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</si>
  <si>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</si>
  <si>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</si>
  <si>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</si>
  <si>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</si>
  <si>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</si>
  <si>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</si>
  <si>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</si>
  <si>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</si>
  <si>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</si>
  <si>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</si>
  <si>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</si>
  <si>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</si>
  <si>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</si>
  <si>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</si>
  <si>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</si>
  <si>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</si>
  <si>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</si>
  <si>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</si>
  <si>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</si>
  <si>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</si>
  <si>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</si>
  <si>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</si>
  <si>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</si>
  <si>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</si>
  <si>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</si>
  <si>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</si>
  <si>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</si>
  <si>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</si>
  <si>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</si>
  <si>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</si>
  <si>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</si>
  <si>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</si>
  <si>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</si>
  <si>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</si>
  <si>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</si>
  <si>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</si>
  <si>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</si>
  <si>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</si>
  <si>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</si>
  <si>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</si>
  <si>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</si>
  <si>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</si>
  <si>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</si>
  <si>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</si>
  <si>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</si>
  <si>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</si>
  <si>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</si>
  <si>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</si>
  <si>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</si>
  <si>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</si>
  <si>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</si>
  <si>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</si>
  <si>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</si>
  <si>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</si>
  <si>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</si>
  <si>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</si>
  <si>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</si>
  <si>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</si>
  <si>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</si>
  <si>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</si>
  <si>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</si>
  <si>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</si>
  <si>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</si>
  <si>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</si>
  <si>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</si>
  <si>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</si>
  <si>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</si>
  <si>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</si>
  <si>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</si>
  <si>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</si>
  <si>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</si>
  <si>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</si>
  <si>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</si>
  <si>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</si>
  <si>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</si>
  <si>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</si>
  <si>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</si>
  <si>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</si>
  <si>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</si>
  <si>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</si>
  <si>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</si>
  <si>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</si>
  <si>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</si>
  <si>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</si>
  <si>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</si>
  <si>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</si>
  <si>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</si>
  <si>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</si>
  <si>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</si>
  <si>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</si>
  <si>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</si>
  <si>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</si>
  <si>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</si>
  <si>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</si>
  <si>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</si>
  <si>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</si>
  <si>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</si>
  <si>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</si>
  <si>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</si>
  <si>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</si>
  <si>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</si>
  <si>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</si>
  <si>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</si>
  <si>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</si>
  <si>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</si>
  <si>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</si>
  <si>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</si>
  <si>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</si>
  <si>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</si>
  <si>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</si>
  <si>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</si>
  <si>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</si>
  <si>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</si>
  <si>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</si>
  <si>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</si>
  <si>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</si>
  <si>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</si>
  <si>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</si>
  <si>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</si>
  <si>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</si>
  <si>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</si>
  <si>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</si>
  <si>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</si>
  <si>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</si>
  <si>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</si>
  <si>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</si>
  <si>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</si>
  <si>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</si>
  <si>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</si>
  <si>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</si>
  <si>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</si>
  <si>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</si>
  <si>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</si>
  <si>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</si>
  <si>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</si>
  <si>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</si>
  <si>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</si>
  <si>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</si>
  <si>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</si>
  <si>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</si>
  <si>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</si>
  <si>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</si>
  <si>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</si>
  <si>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</si>
  <si>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</si>
  <si>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</si>
  <si>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</si>
  <si>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</si>
  <si>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</si>
  <si>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</si>
  <si>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</si>
  <si>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</si>
  <si>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</si>
  <si>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</si>
  <si>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</si>
  <si>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</si>
  <si>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</si>
  <si>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</si>
  <si>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</si>
  <si>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</si>
  <si>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</si>
  <si>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</si>
  <si>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</si>
  <si>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</si>
  <si>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</si>
  <si>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</si>
  <si>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</si>
  <si>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</si>
  <si>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</si>
  <si>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</si>
  <si>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</si>
  <si>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</si>
  <si>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</si>
  <si>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</si>
  <si>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</si>
  <si>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</si>
  <si>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</si>
  <si>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</si>
  <si>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</si>
  <si>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</si>
  <si>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</si>
  <si>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</si>
  <si>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</si>
  <si>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</si>
  <si>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</si>
  <si>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</si>
  <si>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</si>
  <si>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</si>
  <si>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</si>
  <si>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</si>
  <si>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</si>
  <si>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</si>
  <si>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</si>
  <si>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</si>
  <si>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</si>
  <si>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</si>
  <si>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</si>
  <si>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</si>
  <si>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</si>
  <si>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</si>
  <si>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</si>
  <si>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</si>
  <si>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</si>
  <si>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</si>
  <si>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</si>
  <si>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</si>
  <si>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</si>
  <si>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</si>
  <si>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</si>
  <si>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</si>
  <si>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</si>
  <si>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</si>
  <si>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</si>
  <si>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</si>
  <si>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</si>
  <si>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</si>
  <si>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</si>
  <si>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</si>
  <si>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</si>
  <si>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</si>
  <si>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</si>
  <si>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</si>
  <si>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</si>
  <si>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</si>
  <si>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</si>
  <si>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</si>
  <si>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</si>
  <si>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</si>
  <si>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</si>
  <si>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</si>
  <si>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</si>
  <si>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</si>
  <si>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</si>
  <si>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</si>
  <si>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</si>
  <si>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</si>
  <si>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</si>
  <si>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</si>
  <si>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</si>
  <si>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</si>
  <si>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</si>
  <si>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</si>
  <si>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</si>
  <si>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</si>
  <si>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</si>
  <si>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</si>
  <si>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</si>
  <si>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</si>
  <si>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</si>
  <si>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</si>
  <si>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</si>
  <si>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</si>
  <si>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</si>
  <si>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</si>
  <si>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</si>
  <si>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</si>
  <si>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</si>
  <si>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</si>
  <si>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</si>
  <si>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</si>
  <si>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</si>
  <si>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</si>
  <si>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</si>
  <si>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</si>
  <si>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</si>
  <si>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</si>
  <si>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</si>
  <si>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</si>
  <si>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</si>
  <si>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</si>
  <si>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</si>
  <si>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</si>
  <si>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</si>
  <si>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</si>
  <si>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</si>
  <si>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</si>
  <si>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</si>
  <si>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</si>
  <si>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</si>
  <si>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</si>
  <si>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</si>
  <si>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</si>
  <si>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</si>
  <si>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</si>
  <si>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</si>
  <si>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</si>
  <si>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</si>
  <si>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</si>
  <si>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</si>
  <si>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</si>
  <si>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</si>
  <si>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</si>
  <si>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</si>
  <si>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</si>
  <si>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</si>
  <si>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</si>
  <si>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</si>
  <si>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</si>
  <si>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</si>
  <si>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</si>
  <si>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</si>
  <si>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</si>
  <si>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</si>
  <si>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</si>
  <si>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</si>
  <si>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</si>
  <si>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</si>
  <si>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</si>
  <si>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</si>
  <si>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</si>
  <si>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</si>
  <si>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</si>
  <si>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</si>
  <si>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</si>
  <si>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</si>
  <si>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</si>
  <si>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</si>
  <si>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</si>
  <si>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</si>
  <si>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</si>
  <si>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</si>
  <si>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</si>
  <si>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</si>
  <si>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</si>
  <si>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</si>
  <si>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</si>
  <si>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</si>
  <si>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</si>
  <si>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</si>
  <si>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</si>
  <si>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</si>
  <si>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</si>
  <si>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</si>
  <si>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</si>
  <si>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</si>
  <si>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</si>
  <si>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</si>
  <si>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</si>
  <si>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</si>
  <si>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</si>
  <si>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</si>
  <si>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</si>
  <si>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</si>
  <si>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</si>
  <si>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</si>
  <si>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</si>
  <si>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</si>
  <si>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</si>
  <si>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</si>
  <si>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</si>
  <si>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</si>
  <si>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</si>
  <si>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</si>
  <si>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</si>
  <si>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</si>
  <si>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</si>
  <si>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</si>
  <si>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</si>
  <si>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</si>
  <si>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</si>
  <si>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</si>
  <si>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</si>
  <si>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</si>
  <si>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</si>
  <si>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</si>
  <si>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</si>
  <si>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</si>
  <si>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</si>
  <si>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</si>
  <si>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</si>
  <si>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</si>
  <si>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</si>
  <si>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</si>
  <si>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</si>
  <si>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</si>
  <si>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</si>
  <si>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</si>
  <si>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</si>
  <si>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</si>
  <si>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</si>
  <si>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</si>
  <si>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</si>
  <si>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</si>
  <si>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</si>
  <si>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</si>
  <si>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</si>
  <si>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</si>
  <si>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</si>
  <si>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</si>
  <si>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</si>
  <si>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</si>
  <si>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</si>
  <si>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</si>
  <si>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</si>
  <si>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</si>
  <si>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</si>
  <si>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</si>
  <si>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</si>
  <si>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</si>
  <si>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</si>
  <si>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</si>
  <si>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</si>
  <si>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</si>
  <si>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</si>
  <si>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</si>
  <si>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</si>
  <si>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</si>
  <si>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</si>
  <si>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</si>
  <si>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</si>
  <si>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</si>
  <si>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</si>
  <si>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</si>
  <si>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</si>
  <si>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</si>
  <si>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</si>
  <si>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</si>
  <si>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</si>
  <si>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</si>
  <si>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</si>
  <si>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</si>
  <si>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</si>
  <si>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</si>
  <si>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</si>
  <si>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</si>
  <si>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</si>
  <si>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</si>
  <si>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</si>
  <si>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</si>
  <si>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</si>
  <si>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</si>
  <si>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</si>
  <si>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</si>
  <si>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</si>
  <si>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</si>
  <si>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</si>
  <si>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</si>
  <si>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</si>
  <si>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</si>
  <si>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</si>
  <si>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</si>
  <si>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</si>
  <si>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</si>
  <si>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</si>
  <si>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</si>
  <si>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</si>
  <si>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</si>
  <si>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</si>
  <si>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</si>
  <si>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</si>
  <si>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</si>
  <si>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</si>
  <si>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</si>
  <si>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</si>
  <si>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</si>
  <si>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</si>
  <si>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</si>
  <si>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</si>
  <si>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</si>
  <si>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</si>
  <si>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</si>
  <si>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</si>
  <si>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</si>
  <si>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</si>
  <si>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</si>
  <si>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</si>
  <si>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</si>
  <si>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</si>
  <si>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</si>
  <si>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</si>
  <si>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</si>
  <si>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</si>
  <si>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</si>
  <si>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</si>
  <si>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</si>
  <si>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</si>
  <si>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</si>
  <si>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</si>
  <si>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</si>
  <si>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</si>
  <si>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</si>
  <si>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</si>
  <si>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</si>
  <si>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</si>
  <si>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</si>
  <si>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</si>
  <si>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</si>
  <si>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</si>
  <si>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</si>
  <si>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</si>
  <si>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</si>
  <si>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</si>
  <si>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</si>
  <si>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</si>
  <si>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</si>
  <si>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</si>
  <si>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</si>
  <si>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</si>
  <si>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</si>
  <si>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</si>
  <si>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</si>
  <si>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</si>
  <si>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</si>
  <si>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</si>
  <si>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</si>
  <si>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</si>
  <si>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</si>
  <si>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</si>
  <si>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</si>
  <si>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</si>
  <si>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</si>
  <si>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</si>
  <si>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</si>
  <si>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</si>
  <si>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</si>
  <si>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</si>
  <si>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</si>
  <si>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</si>
  <si>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</si>
  <si>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</si>
  <si>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</si>
  <si>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</si>
  <si>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</si>
  <si>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</si>
  <si>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</si>
  <si>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</si>
  <si>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</si>
  <si>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</si>
  <si>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</si>
  <si>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</si>
  <si>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</si>
  <si>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</si>
  <si>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</si>
  <si>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</si>
  <si>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</si>
  <si>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</si>
  <si>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</si>
  <si>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</si>
  <si>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</si>
  <si>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</si>
  <si>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</si>
  <si>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</si>
  <si>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</si>
  <si>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</si>
  <si>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</si>
  <si>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</si>
  <si>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</si>
  <si>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</si>
  <si>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</si>
  <si>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</si>
  <si>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</si>
  <si>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</si>
  <si>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</si>
  <si>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</si>
  <si>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</si>
  <si>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</si>
  <si>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</si>
  <si>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</si>
  <si>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</si>
  <si>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</si>
  <si>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</si>
  <si>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</si>
  <si>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</si>
  <si>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</si>
  <si>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</si>
  <si>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</si>
  <si>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</si>
  <si>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</si>
  <si>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</si>
  <si>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</si>
  <si>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</si>
  <si>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</si>
  <si>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</si>
  <si>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</si>
  <si>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</si>
  <si>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</si>
  <si>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</si>
  <si>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</si>
  <si>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</si>
  <si>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</si>
  <si>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</si>
  <si>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</si>
  <si>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</si>
  <si>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</si>
  <si>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</si>
  <si>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</si>
  <si>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</si>
  <si>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</si>
  <si>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</si>
  <si>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</si>
  <si>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</si>
  <si>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</si>
  <si>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</si>
  <si>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</si>
  <si>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</si>
  <si>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</si>
  <si>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</si>
  <si>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</si>
  <si>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</si>
  <si>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</si>
  <si>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</si>
  <si>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</si>
  <si>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</si>
  <si>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</si>
  <si>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</si>
  <si>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</si>
  <si>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</si>
  <si>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</si>
  <si>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</si>
  <si>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</si>
  <si>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</si>
  <si>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</si>
  <si>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</si>
  <si>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</si>
  <si>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</si>
  <si>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</si>
  <si>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</si>
  <si>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</si>
  <si>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</si>
  <si>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</si>
  <si>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</si>
  <si>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</si>
  <si>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</si>
  <si>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</si>
  <si>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</si>
  <si>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</si>
  <si>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</si>
  <si>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</si>
  <si>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</si>
  <si>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</si>
  <si>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</si>
  <si>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</si>
  <si>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</si>
  <si>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</si>
  <si>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</si>
  <si>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</si>
  <si>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</si>
  <si>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</si>
  <si>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</si>
  <si>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</si>
  <si>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</si>
  <si>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</si>
  <si>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</si>
  <si>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</si>
  <si>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</si>
  <si>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</si>
  <si>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</si>
  <si>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</si>
  <si>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</si>
  <si>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</si>
  <si>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</si>
  <si>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</si>
  <si>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</si>
  <si>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</si>
  <si>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</si>
  <si>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</si>
  <si>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</si>
  <si>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</si>
  <si>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</si>
  <si>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</si>
  <si>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</si>
  <si>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</si>
  <si>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</si>
  <si>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</si>
  <si>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</si>
  <si>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</si>
  <si>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</si>
  <si>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</si>
  <si>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</si>
  <si>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</si>
  <si>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</si>
  <si>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</si>
  <si>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</si>
  <si>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</si>
  <si>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</si>
  <si>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</si>
  <si>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</si>
  <si>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</si>
  <si>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</si>
  <si>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</si>
  <si>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</si>
  <si>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</si>
  <si>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</si>
  <si>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</si>
  <si>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</si>
  <si>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</si>
  <si>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</si>
  <si>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</si>
  <si>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</si>
  <si>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</si>
  <si>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</si>
  <si>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</si>
  <si>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</si>
  <si>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</si>
  <si>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</si>
  <si>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</si>
  <si>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</si>
  <si>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</si>
  <si>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</si>
  <si>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</si>
  <si>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</si>
  <si>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</si>
  <si>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</si>
  <si>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</si>
  <si>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</si>
  <si>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</si>
  <si>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</si>
  <si>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</si>
  <si>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</si>
  <si>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</si>
  <si>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</si>
  <si>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</si>
  <si>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</si>
  <si>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</si>
  <si>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</si>
  <si>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</si>
  <si>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</si>
  <si>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</si>
  <si>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</si>
  <si>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</si>
  <si>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</si>
  <si>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</si>
  <si>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</si>
  <si>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</si>
  <si>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</si>
  <si>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</si>
  <si>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</si>
  <si>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</si>
  <si>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</si>
  <si>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</si>
  <si>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</si>
  <si>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</si>
  <si>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</si>
  <si>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</si>
  <si>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</si>
  <si>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</si>
  <si>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</si>
  <si>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</si>
  <si>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</si>
  <si>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</si>
  <si>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</si>
  <si>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</si>
  <si>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</si>
  <si>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</si>
  <si>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</si>
  <si>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</si>
  <si>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</si>
  <si>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</si>
  <si>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</si>
  <si>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</si>
  <si>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</si>
  <si>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</si>
  <si>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</si>
  <si>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</si>
  <si>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</si>
  <si>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</si>
  <si>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</si>
  <si>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</si>
  <si>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</si>
  <si>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</si>
  <si>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</si>
  <si>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</si>
  <si>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</si>
  <si>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</si>
  <si>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</si>
  <si>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</si>
  <si>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</si>
  <si>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</si>
  <si>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</si>
  <si>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</si>
  <si>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</si>
  <si>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</si>
  <si>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</si>
  <si>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</si>
  <si>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</si>
  <si>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</si>
  <si>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</si>
  <si>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</si>
  <si>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</si>
  <si>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</si>
  <si>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</si>
  <si>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</si>
  <si>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</si>
  <si>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</si>
  <si>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</si>
  <si>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</si>
  <si>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</si>
  <si>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</si>
  <si>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</si>
  <si>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</si>
  <si>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</si>
  <si>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</si>
  <si>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</si>
  <si>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</si>
  <si>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</si>
  <si>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</si>
  <si>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</si>
  <si>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</si>
  <si>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</si>
  <si>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</si>
  <si>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</si>
  <si>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</si>
  <si>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</si>
  <si>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</si>
  <si>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</si>
  <si>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</si>
  <si>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</si>
  <si>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</si>
  <si>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</si>
  <si>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</si>
  <si>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</si>
  <si>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</si>
  <si>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</si>
  <si>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</si>
  <si>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</si>
  <si>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</si>
  <si>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</si>
  <si>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</si>
  <si>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</si>
  <si>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</si>
  <si>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</si>
  <si>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</si>
  <si>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</si>
  <si>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</si>
  <si>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</si>
  <si>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</si>
  <si>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</si>
  <si>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</si>
  <si>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</si>
  <si>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</si>
  <si>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</si>
  <si>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</si>
  <si>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</si>
  <si>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</si>
  <si>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</si>
  <si>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</si>
  <si>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</si>
  <si>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</si>
  <si>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</si>
  <si>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</si>
  <si>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</si>
  <si>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</si>
  <si>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</si>
  <si>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</si>
  <si>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</si>
  <si>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</si>
  <si>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</si>
  <si>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</si>
  <si>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</si>
  <si>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</si>
  <si>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</si>
  <si>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</si>
  <si>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</si>
  <si>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</si>
  <si>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</si>
  <si>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</si>
  <si>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</si>
  <si>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</si>
  <si>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</si>
  <si>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</si>
  <si>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</si>
  <si>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</si>
  <si>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</si>
  <si>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</si>
  <si>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</si>
  <si>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</si>
  <si>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</si>
  <si>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</si>
  <si>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</si>
  <si>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</si>
  <si>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</si>
  <si>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</si>
  <si>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</si>
  <si>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</si>
  <si>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</si>
  <si>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</si>
  <si>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</si>
  <si>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</si>
  <si>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</si>
  <si>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</si>
  <si>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</si>
  <si>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</si>
  <si>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</si>
  <si>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</si>
  <si>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</si>
  <si>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</si>
  <si>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</si>
  <si>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</si>
  <si>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</si>
  <si>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</si>
  <si>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</si>
  <si>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</si>
  <si>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</si>
  <si>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</si>
  <si>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</si>
  <si>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</si>
  <si>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</si>
  <si>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</si>
  <si>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</si>
  <si>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</si>
  <si>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</si>
  <si>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</si>
  <si>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</si>
  <si>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</si>
  <si>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</si>
  <si>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</si>
  <si>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</si>
  <si>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</si>
  <si>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</si>
  <si>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</si>
  <si>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</si>
  <si>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</si>
  <si>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</si>
  <si>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</si>
  <si>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</si>
  <si>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</si>
  <si>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</si>
  <si>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</si>
  <si>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</si>
  <si>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</si>
  <si>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</si>
  <si>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</si>
  <si>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</si>
  <si>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</si>
  <si>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</si>
  <si>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</si>
  <si>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</si>
  <si>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</si>
  <si>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</si>
  <si>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</si>
  <si>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</si>
  <si>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</si>
  <si>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</si>
  <si>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</si>
  <si>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</si>
  <si>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</si>
  <si>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</si>
  <si>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</si>
  <si>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</si>
  <si>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</si>
  <si>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</si>
  <si>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</si>
  <si>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</si>
  <si>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</si>
  <si>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</si>
  <si>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</si>
  <si>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</si>
  <si>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</si>
  <si>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</si>
  <si>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</si>
  <si>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</si>
  <si>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</si>
  <si>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</si>
  <si>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</si>
  <si>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</si>
  <si>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</si>
  <si>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</si>
  <si>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</si>
  <si>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</si>
  <si>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</si>
  <si>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</si>
  <si>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</si>
  <si>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</si>
  <si>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</si>
  <si>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</si>
  <si>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</si>
  <si>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</si>
  <si>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</si>
  <si>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</si>
  <si>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</si>
  <si>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</si>
  <si>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</si>
  <si>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</si>
  <si>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</si>
  <si>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</si>
  <si>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</si>
  <si>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</si>
  <si>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</si>
  <si>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</si>
  <si>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</si>
  <si>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</si>
  <si>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</si>
  <si>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</si>
  <si>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</si>
  <si>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</si>
  <si>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</si>
  <si>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</si>
  <si>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</si>
  <si>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</si>
  <si>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</si>
  <si>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</si>
  <si>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</si>
  <si>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</si>
  <si>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</si>
  <si>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</si>
  <si>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</si>
  <si>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</si>
  <si>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</si>
  <si>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</si>
  <si>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</si>
  <si>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</si>
  <si>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</si>
  <si>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</si>
  <si>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</si>
  <si>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</si>
  <si>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</si>
  <si>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</si>
  <si>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</si>
  <si>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</si>
  <si>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</si>
  <si>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</si>
  <si>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</si>
  <si>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</si>
  <si>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</si>
  <si>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</si>
  <si>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</si>
  <si>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</si>
  <si>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</si>
  <si>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</si>
  <si>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</si>
  <si>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</si>
  <si>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</si>
  <si>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</si>
  <si>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</si>
  <si>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</si>
  <si>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</si>
  <si>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</si>
  <si>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</si>
  <si>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</si>
  <si>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</si>
  <si>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</si>
  <si>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</si>
  <si>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</si>
  <si>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</si>
  <si>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</si>
  <si>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</si>
  <si>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</si>
  <si>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</si>
  <si>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</si>
  <si>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</si>
  <si>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</si>
  <si>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</si>
  <si>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</si>
  <si>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</si>
  <si>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</si>
  <si>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</si>
  <si>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</si>
  <si>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</si>
  <si>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</si>
  <si>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</si>
  <si>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</si>
  <si>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</si>
  <si>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</si>
  <si>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</si>
  <si>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</si>
  <si>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</si>
  <si>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</si>
  <si>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</si>
  <si>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</si>
  <si>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</si>
  <si>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</si>
  <si>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</si>
  <si>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</si>
  <si>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</si>
  <si>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</si>
  <si>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</si>
  <si>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</si>
  <si>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</si>
  <si>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</si>
  <si>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</si>
  <si>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</si>
  <si>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</si>
  <si>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</si>
  <si>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</si>
  <si>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</si>
  <si>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</si>
  <si>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</si>
  <si>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</si>
  <si>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</si>
  <si>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</si>
  <si>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</si>
  <si>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</si>
  <si>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</si>
  <si>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</si>
  <si>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</si>
  <si>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</si>
  <si>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</si>
  <si>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</si>
  <si>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</si>
  <si>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</si>
  <si>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</si>
  <si>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</si>
  <si>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</si>
  <si>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</si>
  <si>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</si>
  <si>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</si>
  <si>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</si>
  <si>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</si>
  <si>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</si>
  <si>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</si>
  <si>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</si>
  <si>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</si>
  <si>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</si>
  <si>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</si>
  <si>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</si>
  <si>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</si>
  <si>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</si>
  <si>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</si>
  <si>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</si>
  <si>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</si>
  <si>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</si>
  <si>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</si>
  <si>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</si>
  <si>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</si>
  <si>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</si>
  <si>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</si>
  <si>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</si>
  <si>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</si>
  <si>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</si>
  <si>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</si>
  <si>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</si>
  <si>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</si>
  <si>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</si>
  <si>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</si>
  <si>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</si>
  <si>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</si>
  <si>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</si>
  <si>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</si>
  <si>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</si>
  <si>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</si>
  <si>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</si>
  <si>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</si>
  <si>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</si>
  <si>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</si>
  <si>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</si>
  <si>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</si>
  <si>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</si>
  <si>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</si>
  <si>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</si>
  <si>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</si>
  <si>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</si>
  <si>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</si>
  <si>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</si>
  <si>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</si>
  <si>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</si>
  <si>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</si>
  <si>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</si>
  <si>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</si>
  <si>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</si>
  <si>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</si>
  <si>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</si>
  <si>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</si>
  <si>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</si>
  <si>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</si>
  <si>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</si>
  <si>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</si>
  <si>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</si>
  <si>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</si>
  <si>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</si>
  <si>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</si>
  <si>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</si>
  <si>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</si>
  <si>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</si>
  <si>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</si>
  <si>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</si>
  <si>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</si>
  <si>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</si>
  <si>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</si>
  <si>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</si>
  <si>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</si>
  <si>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</si>
  <si>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</si>
  <si>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</si>
  <si>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</si>
  <si>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</si>
  <si>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</si>
  <si>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</si>
  <si>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</si>
  <si>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</si>
  <si>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</si>
  <si>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</si>
  <si>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</si>
  <si>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</si>
  <si>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</si>
  <si>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</si>
  <si>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</si>
  <si>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</si>
  <si>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</si>
  <si>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</si>
  <si>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</si>
  <si>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</si>
  <si>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</si>
  <si>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</si>
  <si>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</si>
  <si>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</si>
  <si>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</si>
  <si>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</si>
  <si>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</si>
  <si>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</si>
  <si>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</si>
  <si>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</si>
  <si>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</si>
  <si>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</si>
  <si>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</si>
  <si>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</si>
  <si>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</si>
  <si>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</si>
  <si>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</si>
  <si>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</si>
  <si>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</si>
  <si>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</si>
  <si>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</si>
  <si>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</si>
  <si>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</si>
  <si>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</si>
  <si>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</si>
  <si>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</si>
  <si>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</si>
  <si>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</si>
  <si>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</si>
  <si>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</si>
  <si>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</si>
  <si>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</si>
  <si>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</si>
  <si>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</si>
  <si>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</si>
  <si>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</si>
  <si>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</si>
  <si>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</si>
  <si>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</si>
  <si>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</si>
  <si>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</si>
  <si>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</si>
  <si>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</si>
  <si>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</si>
  <si>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</si>
  <si>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</si>
  <si>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</si>
  <si>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</si>
  <si>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</si>
  <si>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</si>
  <si>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</si>
  <si>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</si>
  <si>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</si>
  <si>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</si>
  <si>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</si>
  <si>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</si>
  <si>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</si>
  <si>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</si>
  <si>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</si>
  <si>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</si>
  <si>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</si>
  <si>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</si>
  <si>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</si>
  <si>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</si>
  <si>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</si>
  <si>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</si>
  <si>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</si>
  <si>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</si>
  <si>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</si>
  <si>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</si>
  <si>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</si>
  <si>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</si>
  <si>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</si>
  <si>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</si>
  <si>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</si>
  <si>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</si>
  <si>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</si>
  <si>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</si>
  <si>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</si>
  <si>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</si>
  <si>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</si>
  <si>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</si>
  <si>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</si>
  <si>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</si>
  <si>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</si>
  <si>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</si>
  <si>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</si>
  <si>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</si>
  <si>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</si>
  <si>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</si>
  <si>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</si>
  <si>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</si>
  <si>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</si>
  <si>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</si>
  <si>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</si>
  <si>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</si>
  <si>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</si>
  <si>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</si>
  <si>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</si>
  <si>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</si>
  <si>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</si>
  <si>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</si>
  <si>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</si>
  <si>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</si>
  <si>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</si>
  <si>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</si>
  <si>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</si>
  <si>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</si>
  <si>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</si>
  <si>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</si>
  <si>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</si>
  <si>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</si>
  <si>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</si>
  <si>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</si>
  <si>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</si>
  <si>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</si>
  <si>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</si>
  <si>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</si>
  <si>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</si>
  <si>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</si>
  <si>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</si>
  <si>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</si>
  <si>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</si>
  <si>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</si>
  <si>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</si>
  <si>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</si>
  <si>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</si>
  <si>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</si>
  <si>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</si>
  <si>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</si>
  <si>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</si>
  <si>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</si>
  <si>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</si>
  <si>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</si>
  <si>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</si>
  <si>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</si>
  <si>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</si>
  <si>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</si>
  <si>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</si>
  <si>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</si>
  <si>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</si>
  <si>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</si>
  <si>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</si>
  <si>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</si>
  <si>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</si>
  <si>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</si>
  <si>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</si>
  <si>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</si>
  <si>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</si>
  <si>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</si>
  <si>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</si>
  <si>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</si>
  <si>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</si>
  <si>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</si>
  <si>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</si>
  <si>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</si>
  <si>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</si>
  <si>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</si>
  <si>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</si>
  <si>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</si>
  <si>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</si>
  <si>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</si>
  <si>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</si>
  <si>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</si>
  <si>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</si>
  <si>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</si>
  <si>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</si>
  <si>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</si>
  <si>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</si>
  <si>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</si>
  <si>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</si>
  <si>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</si>
  <si>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</si>
  <si>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</si>
  <si>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</si>
  <si>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</si>
  <si>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</si>
  <si>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</si>
  <si>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</si>
  <si>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</si>
  <si>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</si>
  <si>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</si>
  <si>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</si>
  <si>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</si>
  <si>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</si>
  <si>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</si>
  <si>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</si>
  <si>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</si>
  <si>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</si>
  <si>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</si>
  <si>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</si>
  <si>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</si>
  <si>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</si>
  <si>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</si>
  <si>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</si>
  <si>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</si>
  <si>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</si>
  <si>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</si>
  <si>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</si>
  <si>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</si>
  <si>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</si>
  <si>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</si>
  <si>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</si>
  <si>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</si>
  <si>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</si>
  <si>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</si>
  <si>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</si>
  <si>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</si>
  <si>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</si>
  <si>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</si>
  <si>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</si>
  <si>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</si>
  <si>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</si>
  <si>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</si>
  <si>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</si>
  <si>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</si>
  <si>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</si>
  <si>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</si>
  <si>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</si>
  <si>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</si>
  <si>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</si>
  <si>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</si>
  <si>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</si>
  <si>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</si>
  <si>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</si>
  <si>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</si>
  <si>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</si>
  <si>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</si>
  <si>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</si>
  <si>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</si>
  <si>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</si>
  <si>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</si>
  <si>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</si>
  <si>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</si>
  <si>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</si>
  <si>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</si>
  <si>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</si>
  <si>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</si>
  <si>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</si>
  <si>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</si>
  <si>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</si>
  <si>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</si>
  <si>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</si>
  <si>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</si>
  <si>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</si>
  <si>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</si>
  <si>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</si>
  <si>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</si>
  <si>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</si>
  <si>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</si>
  <si>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</si>
  <si>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</si>
  <si>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</si>
  <si>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</si>
  <si>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</si>
  <si>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</si>
  <si>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</si>
  <si>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</si>
  <si>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</si>
  <si>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</si>
  <si>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</si>
  <si>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</si>
  <si>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</si>
  <si>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</si>
  <si>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</si>
  <si>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</si>
  <si>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</si>
  <si>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</si>
  <si>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</si>
  <si>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</si>
  <si>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</si>
  <si>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</si>
  <si>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</si>
  <si>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</si>
  <si>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</si>
  <si>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</si>
  <si>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</si>
  <si>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</si>
  <si>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</si>
  <si>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</si>
  <si>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</si>
  <si>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</si>
  <si>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</si>
  <si>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</si>
  <si>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</si>
  <si>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</si>
  <si>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</si>
  <si>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</si>
  <si>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</si>
  <si>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</si>
  <si>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</si>
  <si>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</si>
  <si>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</si>
  <si>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</si>
  <si>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</si>
  <si>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</si>
  <si>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</si>
  <si>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</si>
  <si>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</si>
  <si>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</si>
  <si>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</si>
  <si>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</si>
  <si>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</si>
  <si>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</si>
  <si>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</si>
  <si>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</si>
  <si>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</si>
  <si>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</si>
  <si>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</si>
  <si>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</si>
  <si>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</si>
  <si>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</si>
  <si>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</si>
  <si>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</si>
  <si>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</si>
  <si>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</si>
  <si>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</si>
  <si>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</si>
  <si>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</si>
  <si>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</si>
  <si>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</si>
  <si>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</si>
  <si>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</si>
  <si>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</si>
  <si>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</si>
  <si>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</si>
  <si>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</si>
  <si>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</si>
  <si>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</si>
  <si>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</si>
  <si>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</si>
  <si>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</si>
  <si>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</si>
  <si>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</si>
  <si>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</si>
  <si>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</si>
  <si>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</si>
  <si>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</si>
  <si>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</si>
  <si>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</si>
  <si>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</si>
  <si>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</si>
  <si>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</si>
  <si>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</si>
  <si>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</si>
  <si>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</si>
  <si>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</si>
  <si>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</si>
  <si>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</si>
  <si>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</si>
  <si>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</si>
  <si>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</si>
  <si>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</si>
  <si>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</si>
  <si>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</si>
  <si>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</si>
  <si>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</si>
  <si>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</si>
  <si>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</si>
  <si>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</si>
  <si>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</si>
  <si>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</si>
  <si>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</si>
  <si>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</si>
  <si>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</si>
  <si>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</si>
  <si>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</si>
  <si>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</si>
  <si>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</si>
  <si>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</si>
  <si>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</si>
  <si>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</si>
  <si>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</si>
  <si>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</si>
  <si>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</si>
  <si>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</si>
  <si>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</si>
  <si>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</si>
  <si>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</si>
  <si>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</si>
  <si>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</si>
  <si>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</si>
  <si>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</si>
  <si>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</si>
  <si>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</si>
  <si>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</si>
  <si>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</si>
  <si>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</si>
  <si>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</si>
  <si>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</si>
  <si>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</si>
  <si>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</si>
  <si>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</si>
  <si>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</si>
  <si>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</si>
  <si>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</si>
  <si>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</si>
  <si>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</si>
  <si>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</si>
  <si>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</si>
  <si>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</si>
  <si>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</si>
  <si>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</si>
  <si>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</si>
  <si>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</si>
  <si>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</si>
  <si>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</si>
  <si>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</si>
  <si>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</si>
  <si>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</si>
  <si>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</si>
  <si>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</si>
  <si>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</si>
  <si>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</si>
  <si>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</si>
  <si>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</si>
  <si>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</si>
  <si>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</si>
  <si>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</si>
  <si>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</si>
  <si>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</si>
  <si>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</si>
  <si>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</si>
  <si>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</si>
  <si>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</si>
  <si>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</si>
  <si>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</si>
  <si>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</si>
  <si>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</si>
  <si>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</si>
  <si>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</si>
  <si>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</si>
  <si>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</si>
  <si>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</si>
  <si>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</si>
  <si>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</si>
  <si>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</si>
  <si>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</si>
  <si>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</si>
  <si>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</si>
  <si>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</si>
  <si>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</si>
  <si>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</si>
  <si>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</si>
  <si>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</si>
  <si>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</si>
  <si>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</si>
  <si>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</si>
  <si>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</si>
  <si>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</si>
  <si>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</si>
  <si>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</si>
  <si>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</si>
  <si>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</si>
  <si>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</si>
  <si>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</si>
  <si>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</si>
  <si>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</si>
  <si>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</si>
  <si>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</si>
  <si>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</si>
  <si>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</si>
  <si>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</si>
  <si>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</si>
  <si>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</si>
  <si>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</si>
  <si>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</si>
  <si>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</si>
  <si>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</si>
  <si>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</si>
  <si>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</si>
  <si>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</si>
  <si>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</si>
  <si>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</si>
  <si>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</si>
  <si>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</si>
  <si>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</si>
  <si>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</si>
  <si>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</si>
  <si>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</si>
  <si>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</si>
  <si>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</si>
  <si>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</si>
  <si>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</si>
  <si>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</si>
  <si>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</si>
  <si>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</si>
  <si>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</si>
  <si>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</si>
  <si>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</si>
  <si>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</si>
  <si>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</si>
  <si>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</si>
  <si>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</si>
  <si>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</si>
  <si>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</si>
  <si>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</si>
  <si>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</si>
  <si>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</si>
  <si>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</si>
  <si>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</si>
  <si>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</si>
  <si>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</si>
  <si>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</si>
  <si>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</si>
  <si>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</si>
  <si>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</si>
  <si>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</si>
  <si>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</si>
  <si>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</si>
  <si>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</si>
  <si>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</si>
  <si>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</si>
  <si>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</si>
  <si>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</si>
  <si>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</si>
  <si>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</si>
  <si>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</si>
  <si>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</si>
  <si>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</si>
  <si>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</si>
  <si>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</si>
  <si>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</si>
  <si>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</si>
  <si>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</si>
  <si>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</si>
  <si>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</si>
  <si>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</si>
  <si>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</si>
  <si>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</si>
  <si>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</si>
  <si>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</si>
  <si>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</si>
  <si>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</si>
  <si>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</si>
  <si>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</si>
  <si>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</si>
  <si>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</si>
  <si>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</si>
  <si>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</si>
  <si>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</si>
  <si>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</si>
  <si>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</si>
  <si>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</si>
  <si>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</si>
  <si>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</si>
  <si>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</si>
  <si>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</si>
  <si>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</si>
  <si>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</si>
  <si>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</si>
  <si>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</si>
  <si>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</si>
  <si>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</si>
  <si>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</si>
  <si>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</si>
  <si>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</si>
  <si>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</si>
  <si>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</si>
  <si>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</si>
  <si>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</si>
  <si>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</si>
  <si>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</si>
  <si>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</si>
  <si>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</si>
  <si>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</si>
  <si>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</si>
  <si>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</si>
  <si>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</si>
  <si>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</si>
  <si>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</si>
  <si>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</si>
  <si>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</si>
  <si>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</si>
  <si>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</si>
  <si>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</si>
  <si>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</si>
  <si>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</si>
  <si>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</si>
  <si>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</si>
  <si>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</si>
  <si>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</si>
  <si>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</si>
  <si>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</si>
  <si>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</si>
  <si>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</si>
  <si>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</si>
  <si>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</si>
  <si>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</si>
  <si>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</si>
  <si>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</si>
  <si>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</si>
  <si>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</si>
  <si>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</si>
  <si>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</si>
  <si>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</si>
  <si>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</si>
  <si>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</si>
  <si>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</si>
  <si>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</si>
  <si>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</si>
  <si>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</si>
  <si>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</si>
  <si>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</si>
  <si>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</si>
  <si>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</si>
  <si>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</si>
  <si>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</si>
  <si>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</si>
  <si>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</si>
  <si>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</si>
  <si>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</si>
  <si>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</si>
  <si>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</si>
  <si>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</si>
  <si>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</si>
  <si>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</si>
  <si>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</si>
  <si>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</si>
  <si>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</si>
  <si>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</si>
  <si>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</si>
  <si>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</si>
  <si>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</si>
  <si>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</si>
  <si>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</si>
  <si>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</si>
  <si>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</si>
  <si>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</si>
  <si>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</si>
  <si>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</si>
  <si>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</si>
  <si>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</si>
  <si>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</si>
  <si>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</si>
  <si>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</si>
  <si>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</si>
  <si>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</si>
  <si>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</si>
  <si>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</si>
  <si>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</si>
  <si>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</si>
  <si>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</si>
  <si>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</si>
  <si>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</si>
  <si>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</si>
  <si>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</si>
  <si>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</si>
  <si>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</si>
  <si>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</si>
  <si>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</si>
  <si>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</si>
  <si>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</si>
  <si>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</si>
  <si>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</si>
  <si>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</si>
  <si>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</si>
  <si>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</si>
  <si>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</si>
  <si>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</si>
  <si>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</si>
  <si>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</si>
  <si>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</si>
  <si>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</si>
  <si>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</si>
  <si>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</si>
  <si>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</si>
  <si>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</si>
  <si>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</si>
  <si>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</si>
  <si>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</si>
  <si>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</si>
  <si>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</si>
  <si>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</si>
  <si>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</si>
  <si>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</si>
  <si>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</si>
  <si>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</si>
  <si>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</si>
  <si>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</si>
  <si>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</si>
  <si>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</si>
  <si>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</si>
  <si>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</si>
  <si>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</si>
  <si>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</si>
  <si>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</si>
  <si>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</si>
  <si>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</si>
  <si>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</si>
  <si>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</si>
  <si>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</si>
  <si>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</si>
  <si>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</si>
  <si>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</si>
  <si>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</si>
  <si>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</si>
  <si>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</si>
  <si>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</si>
  <si>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</si>
  <si>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</si>
  <si>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</si>
  <si>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</si>
  <si>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</si>
  <si>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</si>
  <si>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</si>
  <si>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</si>
  <si>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</si>
  <si>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</si>
  <si>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</si>
  <si>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</si>
  <si>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</si>
  <si>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</si>
  <si>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</si>
  <si>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</si>
  <si>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</si>
  <si>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</si>
  <si>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</si>
  <si>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</si>
  <si>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</si>
  <si>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</si>
  <si>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</si>
  <si>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</si>
  <si>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</si>
  <si>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</si>
  <si>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</si>
  <si>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</si>
  <si>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</si>
  <si>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</si>
  <si>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</si>
  <si>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</si>
  <si>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</si>
  <si>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</si>
  <si>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</si>
  <si>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</si>
  <si>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</si>
  <si>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</si>
  <si>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</si>
  <si>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</si>
  <si>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</si>
  <si>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</si>
  <si>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</si>
  <si>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</si>
  <si>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</si>
  <si>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</si>
  <si>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</si>
  <si>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</si>
  <si>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</si>
  <si>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</si>
  <si>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</si>
  <si>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</si>
  <si>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</si>
  <si>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</si>
  <si>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</si>
  <si>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</si>
  <si>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</si>
  <si>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</si>
  <si>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</si>
  <si>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</si>
  <si>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</si>
  <si>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</si>
  <si>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</si>
  <si>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</si>
  <si>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</si>
  <si>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</si>
  <si>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</si>
  <si>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</si>
  <si>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</si>
  <si>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</si>
  <si>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</si>
  <si>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</si>
  <si>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</si>
  <si>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</si>
  <si>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</si>
  <si>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</si>
  <si>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</si>
  <si>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</si>
  <si>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</si>
  <si>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</si>
  <si>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</si>
  <si>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</si>
  <si>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</si>
  <si>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</si>
  <si>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</si>
  <si>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</si>
  <si>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</si>
  <si>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</si>
  <si>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</si>
  <si>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</si>
  <si>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</si>
  <si>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</si>
  <si>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</si>
  <si>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</si>
  <si>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</si>
  <si>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</si>
  <si>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</si>
  <si>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</si>
  <si>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</si>
  <si>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</si>
  <si>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</si>
  <si>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</si>
  <si>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</si>
  <si>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</si>
  <si>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</si>
  <si>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</si>
  <si>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</si>
  <si>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</si>
  <si>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</si>
  <si>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</si>
  <si>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</si>
  <si>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</si>
  <si>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</si>
  <si>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</si>
  <si>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</si>
  <si>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</si>
  <si>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</si>
  <si>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</si>
  <si>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</si>
  <si>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</si>
  <si>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</si>
  <si>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</si>
  <si>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</si>
  <si>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</si>
  <si>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</si>
  <si>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</si>
  <si>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</si>
  <si>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</si>
  <si>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</si>
  <si>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</si>
  <si>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</si>
  <si>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</si>
  <si>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</si>
  <si>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</si>
  <si>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</si>
  <si>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</si>
  <si>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</si>
  <si>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</si>
  <si>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</si>
  <si>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</si>
  <si>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</si>
  <si>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</si>
  <si>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</si>
  <si>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</si>
  <si>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</si>
  <si>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</si>
  <si>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</si>
  <si>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</si>
  <si>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</si>
  <si>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</si>
  <si>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</si>
  <si>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</si>
  <si>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</si>
  <si>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</si>
  <si>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</si>
  <si>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</si>
  <si>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</si>
  <si>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</si>
  <si>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</si>
  <si>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</si>
  <si>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</si>
  <si>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</si>
  <si>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</si>
  <si>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</si>
  <si>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</si>
  <si>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</si>
  <si>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</si>
  <si>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</si>
  <si>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</si>
  <si>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</si>
  <si>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</si>
  <si>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</si>
  <si>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</si>
  <si>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</si>
  <si>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</si>
  <si>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</si>
  <si>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</si>
  <si>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</si>
  <si>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</si>
  <si>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</si>
  <si>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</si>
  <si>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</si>
  <si>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</si>
  <si>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</si>
  <si>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</si>
  <si>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</si>
  <si>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</si>
  <si>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</si>
  <si>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</si>
  <si>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</si>
  <si>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</si>
  <si>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</si>
  <si>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</si>
  <si>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</si>
  <si>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</si>
  <si>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</si>
  <si>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</si>
  <si>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</si>
  <si>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</si>
  <si>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</si>
  <si>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</si>
  <si>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</si>
  <si>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</si>
  <si>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</si>
  <si>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</si>
  <si>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</si>
  <si>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</si>
  <si>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</si>
  <si>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</si>
  <si>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</si>
  <si>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</si>
  <si>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</si>
  <si>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</si>
  <si>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</si>
  <si>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</si>
  <si>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</si>
  <si>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</si>
  <si>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</si>
  <si>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</si>
  <si>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</si>
  <si>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</si>
  <si>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</si>
  <si>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</si>
  <si>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</si>
  <si>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</si>
  <si>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</si>
  <si>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</si>
  <si>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</si>
  <si>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</si>
  <si>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</si>
  <si>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</si>
  <si>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</si>
  <si>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</si>
  <si>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</si>
  <si>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</si>
  <si>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</si>
  <si>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</si>
  <si>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</si>
  <si>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</si>
  <si>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</si>
  <si>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</si>
  <si>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</si>
  <si>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</si>
  <si>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</si>
  <si>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</si>
  <si>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</si>
  <si>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</si>
  <si>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</si>
  <si>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</si>
  <si>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</si>
  <si>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</si>
  <si>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</si>
  <si>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</si>
  <si>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</si>
  <si>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</si>
  <si>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</si>
  <si>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</si>
  <si>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</si>
  <si>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</si>
  <si>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</si>
  <si>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</si>
  <si>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</si>
  <si>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</si>
  <si>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</si>
  <si>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</si>
  <si>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</si>
  <si>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</si>
  <si>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</si>
  <si>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</si>
  <si>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</si>
  <si>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</si>
  <si>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</si>
  <si>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</si>
  <si>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</si>
  <si>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</si>
  <si>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</si>
  <si>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</si>
  <si>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</si>
  <si>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</si>
  <si>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</si>
  <si>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</si>
  <si>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</si>
  <si>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</si>
  <si>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</si>
  <si>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</si>
  <si>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</si>
  <si>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</si>
  <si>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</si>
  <si>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</si>
  <si>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</si>
  <si>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</si>
  <si>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</si>
  <si>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</si>
  <si>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</si>
  <si>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</si>
  <si>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</si>
  <si>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</si>
  <si>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</si>
  <si>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</si>
  <si>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</si>
  <si>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</si>
  <si>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</si>
  <si>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</si>
  <si>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</si>
  <si>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</si>
  <si>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</si>
  <si>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</si>
  <si>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</si>
  <si>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</si>
  <si>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</si>
  <si>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</si>
  <si>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</si>
  <si>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</si>
  <si>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</si>
  <si>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</si>
  <si>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</si>
  <si>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</si>
  <si>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</si>
  <si>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</si>
  <si>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</si>
  <si>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</si>
  <si>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</si>
  <si>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</si>
  <si>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</si>
  <si>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</si>
  <si>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</si>
  <si>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</si>
  <si>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</si>
  <si>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</si>
  <si>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</si>
  <si>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</si>
  <si>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</si>
  <si>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</si>
  <si>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</si>
  <si>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</si>
  <si>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</si>
  <si>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</si>
  <si>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</si>
  <si>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</si>
  <si>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</si>
  <si>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</si>
  <si>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</si>
  <si>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</si>
  <si>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</si>
  <si>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</si>
  <si>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</si>
  <si>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</si>
  <si>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</si>
  <si>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</si>
  <si>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</si>
  <si>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</si>
  <si>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</si>
  <si>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</si>
  <si>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</si>
  <si>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</si>
  <si>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</si>
  <si>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</si>
  <si>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</si>
  <si>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</si>
  <si>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</si>
  <si>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</si>
  <si>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</si>
  <si>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</si>
  <si>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</si>
  <si>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</si>
  <si>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</si>
  <si>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</si>
  <si>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</si>
  <si>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</si>
  <si>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</si>
  <si>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</si>
  <si>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</si>
  <si>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</si>
  <si>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</si>
  <si>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</si>
  <si>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</si>
  <si>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</si>
  <si>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</si>
  <si>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</si>
  <si>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</si>
  <si>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</si>
  <si>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</si>
  <si>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</si>
  <si>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</si>
  <si>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</si>
  <si>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</si>
  <si>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</si>
  <si>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</si>
  <si>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</si>
  <si>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</si>
  <si>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</si>
  <si>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</si>
  <si>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</si>
  <si>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</si>
  <si>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</si>
  <si>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</si>
  <si>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</si>
  <si>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</si>
  <si>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</si>
  <si>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</si>
  <si>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</si>
  <si>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</si>
  <si>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</si>
  <si>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</si>
  <si>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</si>
  <si>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</si>
  <si>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</si>
  <si>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</si>
  <si>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</si>
  <si>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</si>
  <si>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</si>
  <si>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</si>
  <si>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</si>
  <si>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</si>
  <si>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</si>
  <si>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</si>
  <si>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</si>
  <si>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</si>
  <si>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</si>
  <si>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</si>
  <si>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</si>
  <si>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</si>
  <si>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</si>
  <si>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</si>
  <si>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</si>
  <si>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</si>
  <si>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</si>
  <si>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</si>
  <si>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</si>
  <si>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</si>
  <si>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</si>
  <si>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</si>
  <si>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</si>
  <si>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</si>
  <si>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</si>
  <si>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</si>
  <si>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</si>
  <si>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</si>
  <si>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</si>
  <si>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</si>
  <si>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</si>
  <si>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</si>
  <si>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</si>
  <si>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</si>
  <si>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</si>
  <si>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</si>
  <si>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</si>
  <si>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</si>
  <si>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</si>
  <si>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</si>
  <si>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</si>
  <si>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</si>
  <si>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</si>
  <si>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</si>
  <si>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</si>
  <si>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</si>
  <si>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</si>
  <si>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</si>
  <si>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</si>
  <si>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</si>
  <si>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</si>
  <si>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</si>
  <si>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</si>
  <si>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</si>
  <si>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</si>
  <si>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</si>
  <si>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</si>
  <si>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</si>
  <si>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</si>
  <si>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</si>
  <si>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</si>
  <si>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</si>
  <si>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</si>
  <si>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</si>
  <si>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</si>
  <si>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</si>
  <si>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</si>
  <si>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</si>
  <si>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</si>
  <si>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</si>
  <si>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</si>
  <si>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</si>
  <si>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</si>
  <si>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</si>
  <si>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</si>
  <si>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</si>
  <si>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</si>
  <si>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</si>
  <si>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</si>
  <si>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</si>
  <si>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</si>
  <si>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</si>
  <si>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</si>
  <si>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</si>
  <si>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</si>
  <si>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</si>
  <si>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</si>
  <si>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</si>
  <si>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</si>
  <si>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</si>
  <si>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</si>
  <si>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</si>
  <si>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</si>
  <si>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</si>
  <si>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</si>
  <si>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</si>
  <si>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</si>
  <si>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</si>
  <si>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</si>
  <si>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</si>
  <si>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</si>
  <si>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</si>
  <si>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</si>
  <si>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</si>
  <si>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</si>
  <si>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</si>
  <si>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</si>
  <si>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</si>
  <si>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</si>
  <si>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</si>
  <si>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</si>
  <si>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</si>
  <si>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</si>
  <si>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</si>
  <si>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</si>
  <si>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</si>
  <si>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</si>
  <si>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</si>
  <si>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</si>
  <si>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</si>
  <si>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</si>
  <si>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</si>
  <si>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</si>
  <si>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</si>
  <si>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</si>
  <si>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</si>
  <si>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</si>
  <si>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</si>
  <si>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</si>
  <si>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</si>
  <si>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</si>
  <si>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</si>
  <si>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</si>
  <si>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</si>
  <si>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</si>
  <si>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</si>
  <si>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</si>
  <si>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</si>
  <si>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</si>
  <si>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</si>
  <si>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</si>
  <si>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</si>
  <si>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</si>
  <si>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</si>
  <si>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</si>
  <si>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</si>
  <si>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</si>
  <si>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</si>
  <si>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</si>
  <si>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</si>
  <si>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</si>
  <si>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</si>
  <si>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</si>
  <si>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</si>
  <si>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</si>
  <si>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</si>
  <si>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</si>
  <si>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</si>
  <si>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</si>
  <si>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</si>
  <si>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</si>
  <si>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</si>
  <si>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</si>
  <si>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</si>
  <si>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</si>
  <si>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</si>
  <si>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</si>
  <si>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</si>
  <si>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</si>
  <si>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</si>
  <si>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</si>
  <si>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</si>
  <si>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</si>
  <si>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</si>
  <si>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</si>
  <si>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</si>
  <si>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</si>
  <si>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</si>
  <si>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</si>
  <si>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</si>
  <si>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</si>
  <si>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</si>
  <si>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</si>
  <si>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</si>
  <si>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</si>
  <si>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</si>
  <si>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</si>
  <si>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</si>
  <si>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</si>
  <si>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</si>
  <si>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</si>
  <si>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</si>
  <si>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</si>
  <si>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</si>
  <si>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</si>
  <si>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</si>
  <si>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</si>
  <si>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</si>
  <si>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</si>
  <si>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</si>
  <si>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</si>
  <si>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</si>
  <si>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</si>
  <si>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</si>
  <si>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</si>
  <si>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</si>
  <si>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</si>
  <si>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</si>
  <si>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</si>
  <si>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</si>
  <si>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</si>
  <si>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</si>
  <si>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</si>
  <si>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</si>
  <si>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</si>
  <si>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</si>
  <si>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</si>
  <si>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</si>
  <si>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</si>
  <si>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</si>
  <si>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</si>
  <si>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</si>
  <si>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</si>
  <si>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</si>
  <si>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</si>
  <si>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</si>
  <si>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</si>
  <si>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</si>
  <si>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</si>
  <si>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</si>
  <si>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</si>
  <si>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</si>
  <si>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</si>
  <si>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</si>
  <si>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</si>
  <si>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</si>
  <si>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</si>
  <si>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</si>
  <si>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</si>
  <si>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</si>
  <si>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</si>
  <si>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</si>
  <si>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</si>
  <si>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</si>
  <si>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</si>
  <si>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</si>
  <si>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</si>
  <si>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</si>
  <si>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</si>
  <si>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</si>
  <si>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</si>
  <si>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</si>
  <si>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</si>
  <si>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</si>
  <si>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</si>
  <si>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</si>
  <si>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</si>
  <si>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</si>
  <si>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</si>
  <si>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</si>
  <si>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</si>
  <si>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</si>
  <si>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</si>
  <si>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</si>
  <si>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</si>
  <si>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</si>
  <si>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</si>
  <si>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</si>
  <si>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</si>
  <si>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</si>
  <si>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</si>
  <si>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</si>
  <si>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</si>
  <si>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</si>
  <si>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</si>
  <si>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</si>
  <si>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</si>
  <si>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</si>
  <si>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</si>
  <si>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</si>
  <si>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</si>
  <si>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</si>
  <si>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</si>
  <si>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</si>
  <si>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</si>
  <si>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</si>
  <si>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</si>
  <si>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</si>
  <si>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</si>
  <si>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</si>
  <si>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</si>
  <si>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</si>
  <si>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</si>
  <si>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</si>
  <si>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</si>
  <si>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</si>
  <si>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</si>
  <si>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</si>
  <si>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</si>
  <si>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</si>
  <si>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</si>
  <si>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</si>
  <si>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</si>
  <si>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</si>
  <si>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</si>
  <si>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</si>
  <si>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</si>
  <si>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</si>
  <si>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</si>
  <si>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</si>
  <si>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</si>
  <si>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</si>
  <si>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</si>
  <si>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</si>
  <si>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</si>
  <si>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</si>
  <si>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</si>
  <si>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</si>
  <si>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</si>
  <si>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</si>
  <si>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</si>
  <si>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</si>
  <si>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</si>
  <si>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</si>
  <si>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</si>
  <si>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</si>
  <si>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</si>
  <si>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</si>
  <si>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</si>
  <si>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</si>
  <si>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</si>
  <si>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</si>
  <si>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</si>
  <si>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</si>
  <si>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</si>
  <si>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</si>
  <si>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</si>
  <si>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</si>
  <si>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</si>
  <si>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</si>
  <si>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</si>
  <si>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</si>
  <si>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</si>
  <si>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</si>
  <si>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</si>
  <si>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</si>
  <si>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</si>
  <si>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</si>
  <si>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</si>
  <si>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</si>
  <si>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</si>
  <si>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</si>
  <si>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</si>
  <si>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</si>
  <si>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</si>
  <si>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</si>
  <si>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</si>
  <si>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</si>
  <si>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</si>
  <si>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</si>
  <si>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</si>
  <si>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</si>
  <si>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</si>
  <si>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</si>
  <si>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</si>
  <si>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</si>
  <si>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</si>
  <si>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</si>
  <si>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</si>
  <si>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</si>
  <si>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</si>
  <si>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</si>
  <si>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</si>
  <si>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</si>
  <si>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</si>
  <si>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</si>
  <si>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</si>
  <si>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</si>
  <si>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</si>
  <si>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</si>
  <si>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</si>
  <si>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</si>
  <si>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</si>
  <si>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</si>
  <si>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</si>
  <si>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</si>
  <si>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</si>
  <si>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</si>
  <si>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</si>
  <si>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</si>
  <si>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</si>
  <si>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</si>
  <si>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</si>
  <si>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</si>
  <si>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</si>
  <si>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</si>
  <si>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</si>
  <si>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</si>
  <si>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</si>
  <si>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</si>
  <si>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</si>
  <si>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</si>
  <si>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</si>
  <si>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</si>
  <si>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</si>
  <si>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</si>
  <si>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</si>
  <si>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</si>
  <si>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</si>
  <si>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</si>
  <si>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</si>
  <si>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</si>
  <si>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</si>
  <si>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</si>
  <si>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</si>
  <si>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</si>
  <si>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</si>
  <si>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</si>
  <si>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</si>
  <si>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</si>
  <si>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</si>
  <si>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</si>
  <si>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</si>
  <si>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</si>
  <si>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</si>
  <si>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</si>
  <si>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</si>
  <si>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</si>
  <si>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</si>
  <si>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</si>
  <si>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</si>
  <si>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</si>
  <si>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</si>
  <si>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</si>
  <si>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</si>
  <si>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</si>
  <si>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</si>
  <si>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</si>
  <si>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</si>
  <si>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</si>
  <si>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</si>
  <si>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</si>
  <si>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</si>
  <si>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</si>
  <si>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</si>
  <si>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</si>
  <si>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</si>
  <si>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</si>
  <si>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</si>
  <si>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</si>
  <si>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</si>
  <si>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</si>
  <si>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</si>
  <si>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</si>
  <si>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</si>
  <si>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</si>
  <si>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</si>
  <si>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</si>
  <si>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</si>
  <si>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</si>
  <si>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</si>
  <si>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</si>
  <si>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</si>
  <si>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</si>
  <si>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</si>
  <si>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</si>
  <si>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</si>
  <si>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</si>
  <si>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</si>
  <si>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</si>
  <si>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</si>
  <si>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</si>
  <si>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</si>
  <si>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</si>
  <si>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</si>
  <si>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</si>
  <si>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</si>
  <si>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</si>
  <si>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</si>
  <si>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</si>
  <si>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</si>
  <si>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</si>
  <si>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</si>
  <si>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</si>
  <si>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</si>
  <si>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</si>
  <si>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</si>
  <si>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</si>
  <si>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</si>
  <si>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</si>
  <si>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</si>
  <si>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</si>
  <si>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</si>
  <si>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</si>
  <si>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</si>
  <si>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</si>
  <si>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</si>
  <si>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</si>
  <si>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</si>
  <si>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</si>
  <si>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</si>
  <si>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</si>
  <si>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</si>
  <si>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</si>
  <si>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</si>
  <si>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</si>
  <si>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</si>
  <si>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</si>
  <si>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</si>
  <si>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</si>
  <si>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</si>
  <si>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</si>
  <si>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</si>
  <si>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</si>
  <si>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</si>
  <si>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</si>
  <si>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</si>
  <si>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</si>
  <si>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</si>
  <si>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</si>
  <si>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</si>
  <si>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</si>
  <si>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</si>
  <si>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</si>
  <si>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</si>
  <si>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</si>
  <si>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</si>
  <si>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</si>
  <si>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</si>
  <si>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</si>
  <si>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</si>
  <si>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</si>
  <si>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</si>
  <si>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</si>
  <si>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</si>
  <si>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</si>
  <si>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</si>
  <si>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</si>
  <si>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</si>
  <si>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</si>
  <si>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</si>
  <si>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</si>
  <si>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</si>
  <si>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</si>
  <si>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</si>
  <si>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</si>
  <si>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</si>
  <si>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</si>
  <si>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</si>
  <si>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</si>
  <si>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</si>
  <si>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</si>
  <si>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</si>
  <si>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</si>
  <si>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</si>
  <si>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</si>
  <si>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</si>
  <si>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</si>
  <si>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</si>
  <si>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</si>
  <si>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</si>
  <si>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</si>
  <si>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</si>
  <si>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</si>
  <si>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</si>
  <si>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</si>
  <si>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</si>
  <si>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</si>
  <si>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</si>
  <si>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</si>
  <si>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</si>
  <si>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</si>
  <si>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</si>
  <si>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</si>
  <si>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</si>
  <si>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</si>
  <si>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</si>
  <si>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</si>
  <si>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</si>
  <si>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</si>
  <si>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</si>
  <si>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</si>
  <si>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</si>
  <si>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</si>
  <si>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</si>
  <si>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</si>
  <si>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</si>
  <si>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</si>
  <si>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</si>
  <si>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</si>
  <si>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</si>
  <si>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</si>
  <si>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</si>
  <si>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</si>
  <si>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</si>
  <si>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</si>
  <si>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</si>
  <si>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</si>
  <si>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</si>
  <si>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</si>
  <si>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</si>
  <si>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</si>
  <si>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</si>
  <si>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</si>
  <si>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</si>
  <si>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</si>
  <si>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</si>
  <si>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</si>
  <si>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</si>
  <si>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</si>
  <si>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</si>
  <si>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</si>
  <si>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</si>
  <si>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</si>
  <si>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</si>
  <si>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</si>
  <si>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</si>
  <si>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</si>
  <si>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</si>
  <si>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</si>
  <si>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</si>
  <si>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</si>
  <si>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</si>
  <si>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</si>
  <si>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</si>
  <si>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</si>
  <si>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</si>
  <si>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</si>
  <si>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</si>
  <si>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</si>
  <si>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</si>
  <si>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</si>
  <si>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</si>
  <si>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</si>
  <si>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</si>
  <si>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</si>
  <si>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</si>
  <si>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</si>
  <si>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</si>
  <si>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</si>
  <si>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</si>
  <si>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</si>
  <si>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</si>
  <si>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</si>
  <si>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</si>
  <si>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</si>
  <si>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</si>
  <si>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</si>
  <si>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</si>
  <si>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</si>
  <si>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</si>
  <si>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</si>
  <si>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</si>
  <si>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</si>
  <si>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</si>
  <si>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</si>
  <si>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</si>
  <si>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</si>
  <si>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</si>
  <si>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</si>
  <si>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</si>
  <si>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</si>
  <si>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</si>
  <si>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</si>
  <si>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</si>
  <si>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</si>
  <si>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</si>
  <si>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</si>
  <si>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</si>
  <si>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</si>
  <si>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</si>
  <si>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</si>
  <si>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</si>
  <si>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</si>
  <si>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</si>
  <si>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</si>
  <si>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</si>
  <si>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</si>
  <si>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</si>
  <si>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</si>
  <si>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</si>
  <si>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</si>
  <si>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</si>
  <si>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</si>
  <si>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</si>
  <si>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</si>
  <si>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</si>
  <si>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</si>
  <si>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</si>
  <si>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</si>
  <si>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</si>
  <si>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</si>
  <si>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</si>
  <si>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</si>
  <si>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</si>
  <si>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</si>
  <si>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</si>
  <si>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</si>
  <si>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</si>
  <si>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</si>
  <si>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</si>
  <si>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</si>
  <si>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</si>
  <si>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</si>
  <si>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</si>
  <si>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</si>
  <si>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</si>
  <si>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</si>
  <si>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</si>
  <si>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</si>
  <si>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</si>
  <si>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</si>
  <si>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</si>
  <si>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</si>
  <si>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</si>
  <si>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</si>
  <si>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</si>
  <si>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</si>
  <si>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</si>
  <si>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</si>
  <si>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</si>
  <si>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</si>
  <si>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</si>
  <si>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</si>
  <si>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</si>
  <si>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</si>
  <si>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</si>
  <si>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</si>
  <si>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</si>
  <si>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</si>
  <si>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</si>
  <si>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</si>
  <si>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</si>
  <si>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</si>
  <si>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</si>
  <si>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</si>
  <si>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</si>
  <si>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</si>
  <si>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</si>
  <si>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</si>
  <si>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</si>
  <si>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</si>
  <si>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</si>
  <si>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</si>
  <si>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</si>
  <si>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</si>
  <si>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</si>
  <si>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</si>
  <si>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</si>
  <si>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</si>
  <si>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</si>
  <si>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</si>
  <si>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</si>
  <si>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</si>
  <si>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</si>
  <si>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</si>
  <si>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</si>
  <si>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</si>
  <si>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</si>
  <si>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</si>
  <si>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</si>
  <si>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</si>
  <si>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</si>
  <si>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</si>
  <si>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</si>
  <si>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</si>
  <si>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</si>
  <si>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</si>
  <si>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</si>
  <si>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</si>
  <si>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</si>
  <si>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</si>
  <si>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</si>
  <si>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</si>
  <si>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</si>
  <si>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</si>
  <si>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</si>
  <si>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</si>
  <si>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</si>
  <si>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</si>
  <si>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</si>
  <si>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</si>
  <si>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</si>
  <si>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</si>
  <si>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</si>
  <si>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</si>
  <si>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</si>
  <si>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</si>
  <si>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</si>
  <si>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</si>
  <si>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</si>
  <si>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</si>
  <si>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</si>
  <si>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</si>
  <si>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</si>
  <si>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</si>
  <si>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</si>
  <si>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</si>
  <si>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</si>
  <si>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</si>
  <si>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</si>
  <si>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</si>
  <si>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</si>
  <si>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</si>
  <si>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</si>
  <si>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</si>
  <si>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</si>
  <si>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</si>
  <si>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</si>
  <si>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</si>
  <si>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</si>
  <si>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</si>
  <si>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</si>
  <si>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</si>
  <si>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</si>
  <si>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</si>
  <si>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</si>
  <si>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</si>
  <si>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</si>
  <si>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</si>
  <si>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</si>
  <si>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</si>
  <si>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</si>
  <si>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</si>
  <si>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</si>
  <si>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</si>
  <si>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</si>
  <si>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</si>
  <si>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</si>
  <si>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</si>
  <si>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</si>
  <si>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</si>
  <si>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</si>
  <si>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</si>
  <si>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</si>
  <si>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</si>
  <si>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</si>
  <si>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</si>
  <si>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</si>
  <si>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</si>
  <si>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</si>
  <si>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</si>
  <si>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</si>
  <si>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</si>
  <si>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</si>
  <si>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</si>
  <si>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</si>
  <si>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</si>
  <si>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</si>
  <si>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</si>
  <si>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</si>
  <si>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</si>
  <si>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</si>
  <si>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</si>
  <si>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</si>
  <si>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</si>
  <si>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</si>
  <si>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</si>
  <si>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</si>
  <si>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</si>
  <si>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</si>
  <si>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</si>
  <si>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</si>
  <si>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</si>
  <si>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</si>
  <si>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</si>
  <si>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</si>
  <si>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</si>
  <si>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</si>
  <si>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</si>
  <si>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</si>
  <si>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</si>
  <si>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</si>
  <si>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</si>
  <si>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</si>
  <si>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</si>
  <si>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</si>
  <si>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</si>
  <si>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</si>
  <si>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</si>
  <si>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</si>
  <si>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</si>
  <si>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</si>
  <si>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</si>
  <si>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</si>
  <si>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</si>
  <si>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</si>
  <si>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</si>
  <si>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</si>
  <si>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</si>
  <si>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</si>
  <si>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</si>
  <si>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</si>
  <si>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</si>
  <si>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</si>
  <si>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</si>
  <si>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</si>
  <si>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</si>
  <si>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</si>
  <si>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</si>
  <si>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</si>
  <si>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</si>
  <si>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</si>
  <si>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</si>
  <si>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</si>
  <si>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</si>
  <si>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</si>
  <si>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</si>
  <si>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</si>
  <si>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</si>
  <si>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</si>
  <si>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</si>
  <si>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</si>
  <si>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</si>
  <si>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</si>
  <si>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</si>
  <si>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</si>
  <si>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</si>
  <si>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</si>
  <si>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</si>
  <si>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</si>
  <si>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</si>
  <si>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</si>
  <si>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</si>
  <si>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</si>
  <si>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</si>
  <si>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</si>
  <si>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</si>
  <si>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</si>
  <si>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</si>
  <si>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</si>
  <si>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</si>
  <si>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</si>
  <si>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</si>
  <si>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</si>
  <si>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</si>
  <si>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</si>
  <si>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</si>
  <si>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</si>
  <si>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</si>
  <si>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</si>
  <si>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</si>
  <si>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</si>
  <si>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</si>
  <si>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</si>
  <si>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</si>
  <si>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</si>
  <si>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</si>
  <si>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</si>
  <si>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</si>
  <si>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</si>
  <si>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</si>
  <si>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</si>
  <si>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</si>
  <si>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</si>
  <si>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</si>
  <si>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</si>
  <si>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</si>
  <si>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</si>
  <si>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</si>
  <si>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</si>
  <si>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</si>
  <si>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</si>
  <si>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</si>
  <si>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</si>
  <si>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</si>
  <si>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</si>
  <si>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</si>
  <si>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</si>
  <si>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</si>
  <si>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</si>
  <si>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</si>
  <si>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</si>
  <si>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</si>
  <si>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</si>
  <si>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</si>
  <si>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</si>
  <si>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</si>
  <si>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</si>
  <si>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</si>
  <si>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</si>
  <si>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</si>
  <si>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</si>
  <si>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</si>
  <si>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</si>
  <si>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</si>
  <si>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</si>
  <si>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</si>
  <si>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</si>
  <si>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</si>
  <si>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</si>
  <si>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</si>
  <si>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</si>
  <si>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</si>
  <si>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</si>
  <si>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</si>
  <si>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</si>
  <si>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</si>
  <si>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</si>
  <si>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</si>
  <si>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</si>
  <si>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</si>
  <si>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</si>
  <si>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</si>
  <si>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</si>
  <si>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</si>
  <si>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</si>
  <si>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</si>
  <si>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</si>
  <si>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</si>
  <si>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</si>
  <si>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</si>
  <si>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</si>
  <si>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</si>
  <si>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</si>
  <si>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</si>
  <si>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</si>
  <si>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</si>
  <si>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</si>
  <si>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</si>
  <si>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</si>
  <si>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</si>
  <si>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</si>
  <si>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</si>
  <si>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</si>
  <si>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</si>
  <si>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</si>
  <si>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</si>
  <si>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</si>
  <si>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</si>
  <si>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</si>
  <si>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</si>
  <si>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</si>
  <si>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</si>
  <si>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</si>
  <si>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</si>
  <si>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</si>
  <si>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</si>
  <si>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</si>
  <si>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</si>
  <si>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</si>
  <si>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</si>
  <si>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</si>
  <si>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</si>
  <si>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</si>
  <si>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</si>
  <si>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</si>
  <si>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</si>
  <si>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</si>
  <si>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</si>
  <si>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</si>
  <si>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</si>
  <si>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</si>
  <si>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</si>
  <si>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</si>
  <si>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</si>
  <si>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</si>
  <si>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</si>
  <si>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</si>
  <si>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</si>
  <si>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</si>
  <si>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</si>
  <si>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</si>
  <si>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</si>
  <si>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</si>
  <si>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</si>
  <si>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</si>
  <si>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</si>
  <si>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</si>
  <si>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</si>
  <si>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</si>
  <si>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</si>
  <si>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</si>
  <si>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</si>
  <si>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</si>
  <si>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</si>
  <si>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</si>
  <si>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</si>
  <si>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</si>
  <si>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</si>
  <si>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</si>
  <si>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</si>
  <si>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</si>
  <si>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</si>
  <si>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</si>
  <si>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</si>
  <si>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</si>
  <si>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</si>
  <si>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</si>
  <si>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</si>
  <si>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</si>
  <si>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</si>
  <si>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</si>
  <si>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</si>
  <si>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</si>
  <si>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</si>
  <si>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</si>
  <si>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</si>
  <si>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</si>
  <si>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</si>
  <si>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</si>
  <si>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</si>
  <si>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</si>
  <si>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</si>
  <si>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</si>
  <si>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</si>
  <si>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</si>
  <si>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</si>
  <si>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</si>
  <si>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</si>
  <si>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</si>
  <si>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</si>
  <si>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</si>
  <si>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</si>
  <si>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</si>
  <si>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</si>
  <si>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</si>
  <si>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</si>
  <si>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</si>
  <si>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</si>
  <si>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</si>
  <si>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</si>
  <si>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</si>
  <si>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</si>
  <si>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</si>
  <si>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</si>
  <si>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</si>
  <si>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</si>
  <si>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</si>
  <si>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</si>
  <si>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</si>
  <si>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</si>
  <si>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</si>
  <si>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</si>
  <si>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</si>
  <si>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</si>
  <si>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</si>
  <si>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</si>
  <si>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</si>
  <si>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</si>
  <si>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</si>
  <si>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</si>
  <si>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</si>
  <si>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</si>
  <si>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</si>
  <si>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</si>
  <si>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</si>
  <si>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</si>
  <si>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</si>
  <si>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</si>
  <si>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</si>
  <si>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</si>
  <si>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</si>
  <si>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</si>
  <si>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</si>
  <si>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</si>
  <si>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</si>
  <si>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</si>
  <si>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</si>
  <si>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</si>
  <si>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</si>
  <si>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</si>
  <si>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</si>
  <si>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</si>
  <si>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</si>
  <si>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</si>
  <si>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</si>
  <si>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</si>
  <si>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</si>
  <si>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</si>
  <si>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</si>
  <si>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</si>
  <si>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</si>
  <si>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</si>
  <si>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</si>
  <si>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</si>
  <si>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</si>
  <si>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</si>
  <si>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</si>
  <si>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</si>
  <si>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</si>
  <si>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</si>
  <si>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</si>
  <si>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</si>
  <si>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</si>
  <si>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</si>
  <si>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</si>
  <si>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</si>
  <si>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</si>
  <si>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</si>
  <si>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</si>
  <si>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</si>
  <si>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</si>
  <si>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</si>
  <si>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</si>
  <si>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</si>
  <si>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</si>
  <si>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</si>
  <si>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</si>
  <si>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</si>
  <si>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</si>
  <si>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</si>
  <si>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</si>
  <si>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</si>
  <si>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</si>
  <si>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</si>
  <si>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</si>
  <si>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</si>
  <si>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</si>
  <si>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</si>
  <si>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</si>
  <si>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</si>
  <si>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</si>
  <si>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</si>
  <si>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</si>
  <si>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</si>
  <si>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</si>
  <si>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</si>
  <si>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</si>
  <si>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</si>
  <si>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</si>
  <si>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</si>
  <si>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</si>
  <si>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</si>
  <si>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</si>
  <si>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</si>
  <si>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</si>
  <si>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</si>
  <si>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</si>
  <si>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</si>
  <si>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</si>
  <si>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</si>
  <si>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</si>
  <si>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</si>
  <si>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</si>
  <si>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</si>
  <si>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</si>
  <si>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</si>
  <si>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</si>
  <si>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</si>
  <si>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</si>
  <si>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</si>
  <si>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</si>
  <si>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</si>
  <si>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</si>
  <si>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</si>
  <si>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</si>
  <si>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</si>
  <si>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</si>
  <si>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</si>
  <si>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</si>
  <si>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</si>
  <si>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</si>
  <si>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</si>
  <si>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</si>
  <si>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</si>
  <si>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</si>
  <si>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</si>
  <si>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</si>
  <si>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</si>
  <si>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</si>
  <si>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</si>
  <si>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</si>
  <si>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</si>
  <si>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</si>
  <si>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</si>
  <si>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</si>
  <si>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</si>
  <si>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</si>
  <si>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</si>
  <si>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</si>
  <si>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</si>
  <si>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</si>
  <si>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</si>
  <si>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</si>
  <si>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</si>
  <si>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</si>
  <si>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</si>
  <si>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</si>
  <si>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</si>
  <si>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</si>
  <si>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</si>
  <si>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</si>
  <si>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</si>
  <si>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</si>
  <si>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</si>
  <si>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</si>
  <si>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</si>
  <si>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</si>
  <si>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</si>
  <si>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</si>
  <si>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</si>
  <si>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</si>
  <si>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</si>
  <si>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</si>
  <si>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</si>
  <si>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</si>
  <si>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</si>
  <si>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</si>
  <si>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</si>
  <si>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</si>
  <si>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</si>
  <si>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</si>
  <si>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</si>
  <si>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</si>
  <si>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</si>
  <si>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</si>
  <si>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</si>
  <si>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</si>
  <si>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</si>
  <si>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</si>
  <si>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</si>
  <si>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</si>
  <si>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</si>
  <si>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</si>
  <si>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</si>
  <si>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</si>
  <si>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</si>
  <si>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</si>
  <si>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</si>
  <si>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</si>
  <si>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</si>
  <si>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</si>
  <si>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</si>
  <si>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</si>
  <si>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</si>
  <si>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</si>
  <si>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</si>
  <si>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</si>
  <si>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</si>
  <si>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</si>
  <si>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</si>
  <si>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</si>
  <si>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</si>
  <si>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</si>
  <si>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</si>
  <si>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</si>
  <si>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</si>
  <si>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</si>
  <si>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</si>
  <si>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</si>
  <si>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</si>
  <si>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</si>
  <si>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</si>
  <si>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</si>
  <si>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</si>
  <si>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</si>
  <si>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</si>
  <si>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</si>
  <si>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</si>
  <si>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</si>
  <si>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</si>
  <si>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</si>
  <si>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</si>
  <si>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</si>
  <si>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</si>
  <si>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</si>
  <si>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</si>
  <si>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</si>
  <si>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</si>
  <si>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</si>
  <si>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</si>
  <si>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</si>
  <si>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</si>
  <si>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</si>
  <si>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</si>
  <si>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</si>
  <si>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</si>
  <si>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</si>
  <si>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</si>
  <si>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</si>
  <si>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</si>
  <si>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</si>
  <si>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</si>
  <si>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</si>
  <si>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</si>
  <si>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</si>
  <si>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</si>
  <si>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</si>
  <si>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</si>
  <si>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</si>
  <si>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</si>
  <si>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</si>
  <si>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</si>
  <si>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</si>
  <si>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</si>
  <si>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</si>
  <si>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</si>
  <si>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</si>
  <si>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</si>
  <si>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</si>
  <si>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</si>
  <si>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</si>
  <si>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</si>
  <si>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</si>
  <si>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</si>
  <si>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</si>
  <si>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</si>
  <si>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</si>
  <si>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</si>
  <si>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</si>
  <si>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</si>
  <si>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</si>
  <si>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</si>
  <si>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</si>
  <si>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</si>
  <si>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</si>
  <si>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</si>
  <si>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</si>
  <si>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</si>
  <si>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</si>
  <si>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</si>
  <si>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</si>
  <si>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</si>
  <si>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</si>
  <si>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</si>
  <si>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</si>
  <si>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</si>
  <si>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</si>
  <si>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</si>
  <si>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</si>
  <si>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</si>
  <si>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</si>
  <si>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</si>
  <si>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</si>
  <si>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</si>
  <si>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</si>
  <si>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</si>
  <si>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</si>
  <si>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</si>
  <si>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</si>
  <si>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</si>
  <si>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</si>
  <si>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</si>
  <si>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</si>
  <si>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</si>
  <si>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</si>
  <si>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</si>
  <si>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</si>
  <si>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</si>
  <si>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</si>
  <si>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</si>
  <si>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</si>
  <si>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</si>
  <si>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</si>
  <si>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</si>
  <si>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</si>
  <si>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</si>
  <si>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</si>
  <si>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</si>
  <si>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</si>
  <si>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</si>
  <si>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</si>
  <si>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</si>
  <si>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</si>
  <si>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</si>
  <si>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</si>
  <si>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</si>
  <si>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</si>
  <si>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</si>
  <si>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</si>
  <si>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</si>
  <si>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</si>
  <si>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</si>
  <si>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</si>
  <si>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</si>
  <si>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</si>
  <si>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</si>
  <si>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</si>
  <si>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</si>
  <si>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</si>
  <si>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</si>
  <si>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</si>
  <si>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</si>
  <si>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</si>
  <si>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</si>
  <si>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</si>
  <si>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</si>
  <si>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</si>
  <si>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</si>
  <si>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</si>
  <si>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</si>
  <si>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</si>
  <si>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</si>
  <si>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</si>
  <si>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</si>
  <si>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</si>
  <si>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</si>
  <si>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</si>
  <si>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</si>
  <si>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</si>
  <si>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</si>
  <si>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</si>
  <si>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</si>
  <si>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</si>
  <si>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</si>
  <si>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</si>
  <si>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</si>
  <si>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</si>
  <si>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</si>
  <si>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</si>
  <si>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</si>
  <si>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</si>
  <si>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</si>
  <si>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</si>
  <si>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</si>
  <si>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</si>
  <si>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</si>
  <si>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</si>
  <si>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</si>
  <si>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</si>
  <si>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</si>
  <si>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</si>
  <si>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</si>
  <si>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</si>
  <si>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</si>
  <si>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</si>
  <si>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</si>
  <si>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</si>
  <si>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</si>
  <si>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</si>
  <si>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</si>
  <si>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</si>
  <si>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</si>
  <si>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</si>
  <si>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</si>
  <si>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</si>
  <si>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</si>
  <si>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</si>
  <si>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</si>
  <si>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</si>
  <si>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</si>
  <si>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</si>
  <si>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</si>
  <si>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</si>
  <si>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</si>
  <si>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</si>
  <si>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</si>
  <si>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</si>
  <si>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</si>
  <si>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</si>
  <si>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</si>
  <si>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</si>
  <si>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</si>
  <si>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</si>
  <si>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</si>
  <si>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</si>
  <si>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</si>
  <si>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</si>
  <si>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</si>
  <si>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</si>
  <si>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</si>
  <si>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</si>
  <si>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</si>
  <si>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</si>
  <si>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</si>
  <si>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</si>
  <si>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</si>
  <si>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</si>
  <si>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</si>
  <si>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</si>
  <si>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</si>
  <si>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</si>
  <si>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</si>
  <si>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</si>
  <si>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</si>
  <si>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</si>
  <si>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</si>
  <si>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</si>
  <si>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</si>
  <si>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</si>
  <si>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</si>
  <si>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</si>
  <si>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</si>
  <si>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</si>
  <si>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</si>
  <si>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</si>
  <si>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</si>
  <si>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</si>
  <si>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</si>
  <si>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</si>
  <si>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</si>
  <si>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</si>
  <si>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</si>
  <si>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</si>
  <si>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</si>
  <si>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</si>
  <si>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</si>
  <si>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</si>
  <si>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</si>
  <si>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</si>
  <si>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</si>
  <si>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</si>
  <si>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</si>
  <si>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</si>
  <si>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</si>
  <si>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</si>
  <si>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</si>
  <si>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</si>
  <si>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</si>
  <si>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</si>
  <si>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</si>
  <si>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</si>
  <si>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</si>
  <si>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</si>
  <si>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</si>
  <si>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</si>
  <si>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</si>
  <si>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</si>
  <si>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</si>
  <si>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</si>
  <si>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</si>
  <si>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</si>
  <si>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</si>
  <si>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</si>
  <si>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</si>
  <si>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</si>
  <si>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</si>
  <si>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</si>
  <si>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</si>
  <si>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</si>
  <si>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</si>
  <si>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</si>
  <si>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</si>
  <si>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</si>
  <si>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</si>
  <si>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</si>
  <si>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</si>
  <si>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</si>
  <si>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</si>
  <si>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</si>
  <si>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</si>
  <si>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</si>
  <si>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</si>
  <si>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</si>
  <si>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</si>
  <si>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</si>
  <si>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</si>
  <si>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</si>
  <si>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</si>
  <si>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</si>
  <si>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</si>
  <si>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</si>
  <si>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</si>
  <si>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</si>
  <si>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</si>
  <si>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</si>
  <si>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</si>
  <si>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</si>
  <si>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</si>
  <si>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</si>
  <si>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</si>
  <si>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</si>
  <si>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</si>
  <si>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</si>
  <si>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</si>
  <si>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</si>
  <si>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</si>
  <si>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</si>
  <si>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</si>
  <si>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</si>
  <si>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</si>
  <si>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</si>
  <si>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</si>
  <si>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</si>
  <si>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</si>
  <si>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</si>
  <si>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</si>
  <si>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</si>
  <si>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</si>
  <si>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</si>
  <si>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</si>
  <si>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</si>
  <si>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</si>
  <si>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</si>
  <si>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</si>
  <si>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</si>
  <si>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</si>
  <si>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</si>
  <si>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</si>
  <si>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</si>
  <si>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</si>
  <si>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</si>
  <si>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</si>
  <si>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</si>
  <si>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</si>
  <si>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</si>
  <si>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</si>
  <si>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</si>
  <si>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</si>
  <si>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</si>
  <si>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</si>
  <si>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</si>
  <si>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</si>
  <si>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</si>
  <si>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</si>
  <si>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</si>
  <si>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</si>
  <si>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</si>
  <si>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</si>
  <si>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</si>
  <si>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</si>
  <si>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</si>
  <si>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</si>
  <si>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</si>
  <si>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</si>
  <si>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</si>
  <si>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</si>
  <si>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</si>
  <si>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</si>
  <si>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</si>
  <si>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</si>
  <si>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</si>
  <si>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</si>
  <si>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</si>
  <si>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</si>
  <si>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</si>
  <si>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</si>
  <si>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</si>
  <si>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</si>
  <si>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</si>
  <si>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</si>
  <si>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</si>
  <si>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</si>
  <si>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</si>
  <si>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</si>
  <si>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</si>
  <si>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</si>
  <si>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</si>
  <si>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</si>
  <si>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</si>
  <si>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</si>
  <si>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</si>
  <si>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</si>
  <si>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</si>
  <si>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</si>
  <si>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</si>
  <si>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</si>
  <si>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</si>
  <si>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</si>
  <si>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</si>
  <si>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</si>
  <si>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</si>
  <si>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</si>
  <si>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</si>
  <si>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</si>
  <si>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</si>
  <si>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</si>
  <si>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</si>
  <si>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</si>
  <si>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</si>
  <si>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</si>
  <si>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</si>
  <si>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</si>
  <si>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</si>
  <si>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</si>
  <si>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</si>
  <si>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</si>
  <si>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</si>
  <si>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</si>
  <si>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</si>
  <si>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</si>
  <si>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</si>
  <si>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</si>
  <si>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</si>
  <si>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</si>
  <si>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</si>
  <si>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</si>
  <si>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</si>
  <si>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</si>
  <si>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</si>
  <si>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</si>
  <si>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</si>
  <si>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</si>
  <si>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</si>
  <si>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</si>
  <si>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</si>
  <si>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</si>
  <si>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</si>
  <si>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</si>
  <si>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</si>
  <si>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</si>
  <si>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</si>
  <si>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</si>
  <si>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</si>
  <si>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</si>
  <si>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</si>
  <si>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</si>
  <si>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</si>
  <si>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</si>
  <si>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</si>
  <si>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</si>
  <si>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</si>
  <si>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</si>
  <si>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</si>
  <si>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</si>
  <si>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</si>
  <si>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</si>
  <si>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</si>
  <si>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</si>
  <si>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</si>
  <si>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</si>
  <si>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</si>
  <si>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</si>
  <si>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</si>
  <si>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</si>
  <si>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</si>
  <si>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</si>
  <si>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</si>
  <si>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</si>
  <si>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</si>
  <si>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</si>
  <si>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</si>
  <si>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</si>
  <si>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</si>
  <si>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</si>
  <si>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</si>
  <si>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</si>
  <si>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</si>
  <si>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</si>
  <si>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</si>
  <si>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</si>
  <si>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</si>
  <si>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</si>
  <si>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</si>
  <si>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</si>
  <si>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</si>
  <si>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</si>
  <si>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</si>
  <si>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</si>
  <si>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</si>
  <si>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</si>
  <si>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</si>
  <si>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</si>
  <si>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</si>
  <si>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</si>
  <si>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</si>
  <si>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</si>
  <si>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</si>
  <si>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</si>
  <si>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</si>
  <si>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</si>
  <si>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</si>
  <si>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</si>
  <si>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</si>
  <si>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</si>
  <si>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</si>
  <si>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</si>
  <si>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</si>
  <si>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</si>
  <si>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</si>
  <si>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</si>
  <si>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</si>
  <si>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</si>
  <si>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</si>
  <si>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</si>
  <si>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</si>
  <si>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</si>
  <si>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</si>
  <si>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</si>
  <si>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</si>
  <si>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</si>
  <si>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</si>
  <si>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</si>
  <si>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</si>
  <si>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</si>
  <si>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</si>
  <si>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</si>
  <si>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</si>
  <si>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</si>
  <si>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</si>
  <si>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</si>
  <si>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</si>
  <si>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</si>
  <si>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</si>
  <si>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</si>
  <si>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</si>
  <si>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</si>
  <si>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</si>
  <si>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</si>
  <si>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</si>
  <si>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</si>
  <si>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</si>
  <si>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</si>
  <si>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</si>
  <si>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</si>
  <si>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</si>
  <si>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</si>
  <si>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</si>
  <si>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</si>
  <si>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</si>
  <si>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</si>
  <si>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</si>
  <si>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</si>
  <si>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</si>
  <si>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</si>
  <si>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</si>
  <si>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</si>
  <si>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</si>
  <si>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</si>
  <si>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</si>
  <si>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</si>
  <si>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</si>
  <si>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</si>
  <si>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</si>
  <si>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</si>
  <si>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</si>
  <si>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</si>
  <si>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</si>
  <si>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</si>
  <si>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</si>
  <si>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</si>
  <si>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</si>
  <si>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</si>
  <si>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</si>
  <si>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</si>
  <si>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</si>
  <si>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</si>
  <si>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</si>
  <si>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</si>
  <si>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</si>
  <si>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</si>
  <si>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</si>
  <si>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</si>
  <si>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</si>
  <si>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</si>
  <si>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</si>
  <si>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</si>
  <si>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</si>
  <si>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</si>
  <si>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</si>
  <si>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</si>
  <si>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</si>
  <si>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</si>
  <si>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</si>
  <si>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</si>
  <si>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</si>
  <si>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</si>
  <si>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</si>
  <si>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</si>
  <si>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</si>
  <si>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</si>
  <si>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</si>
  <si>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</si>
  <si>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</si>
  <si>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</si>
  <si>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</si>
  <si>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</si>
  <si>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</si>
  <si>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</si>
  <si>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</si>
  <si>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</si>
  <si>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</si>
  <si>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</si>
  <si>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</si>
  <si>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</si>
  <si>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</si>
  <si>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</si>
  <si>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</si>
  <si>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</si>
  <si>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</si>
  <si>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</si>
  <si>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</si>
  <si>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</si>
  <si>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</si>
  <si>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</si>
  <si>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</si>
  <si>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</si>
  <si>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</si>
  <si>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</si>
  <si>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</si>
  <si>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</si>
  <si>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</si>
  <si>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</si>
  <si>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</si>
  <si>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</si>
  <si>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</si>
  <si>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</si>
  <si>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</si>
  <si>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</si>
  <si>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</si>
  <si>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</si>
  <si>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</si>
  <si>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</si>
  <si>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</si>
  <si>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</si>
  <si>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</si>
  <si>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</si>
  <si>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</si>
  <si>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</si>
  <si>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</si>
  <si>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</si>
  <si>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</si>
  <si>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</si>
  <si>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</si>
  <si>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</si>
  <si>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</si>
  <si>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</si>
  <si>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</si>
  <si>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</si>
  <si>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</si>
  <si>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</si>
  <si>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</si>
  <si>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</si>
  <si>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</si>
  <si>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</si>
  <si>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</si>
  <si>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</si>
  <si>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</si>
  <si>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</si>
  <si>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</si>
  <si>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</si>
  <si>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</si>
  <si>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</si>
  <si>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</si>
  <si>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</si>
  <si>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</si>
  <si>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</si>
  <si>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</si>
  <si>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</si>
  <si>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</si>
  <si>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</si>
  <si>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</si>
  <si>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</si>
  <si>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</si>
  <si>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</si>
  <si>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</si>
  <si>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</si>
  <si>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</si>
  <si>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</si>
  <si>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</si>
  <si>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</si>
  <si>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</si>
  <si>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</si>
  <si>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</si>
  <si>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</si>
  <si>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</si>
  <si>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</si>
  <si>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</si>
  <si>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</si>
  <si>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</si>
  <si>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</si>
  <si>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</si>
  <si>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</si>
  <si>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</si>
  <si>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</si>
  <si>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</si>
  <si>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</si>
  <si>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</si>
  <si>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</si>
  <si>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</si>
  <si>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</si>
  <si>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</si>
  <si>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</si>
  <si>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</si>
  <si>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</si>
  <si>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</si>
  <si>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</si>
  <si>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</si>
  <si>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</si>
  <si>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</si>
  <si>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</si>
  <si>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</si>
  <si>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</si>
  <si>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</si>
  <si>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</si>
  <si>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</si>
  <si>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</si>
  <si>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</si>
  <si>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</si>
  <si>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</si>
  <si>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</si>
  <si>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</si>
  <si>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</si>
  <si>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</si>
  <si>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</si>
  <si>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</si>
  <si>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</si>
  <si>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</si>
  <si>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</si>
  <si>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</si>
  <si>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</si>
  <si>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</si>
  <si>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</si>
  <si>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</si>
  <si>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</si>
  <si>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</si>
  <si>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</si>
  <si>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</si>
  <si>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</si>
  <si>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</si>
  <si>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</si>
  <si>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</si>
  <si>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</si>
  <si>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</si>
  <si>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</si>
  <si>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</si>
  <si>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</si>
  <si>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</si>
  <si>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</si>
  <si>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</si>
  <si>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</si>
  <si>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</si>
  <si>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</si>
  <si>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</si>
  <si>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</si>
  <si>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</si>
  <si>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</si>
  <si>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</si>
  <si>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</si>
  <si>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</si>
  <si>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</si>
  <si>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</si>
  <si>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</si>
  <si>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</si>
  <si>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</si>
  <si>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</si>
  <si>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</si>
  <si>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</si>
  <si>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</si>
  <si>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</si>
  <si>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</si>
  <si>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</si>
  <si>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</si>
  <si>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</si>
  <si>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</si>
  <si>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</si>
  <si>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</si>
  <si>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</si>
  <si>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</si>
  <si>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</si>
  <si>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</si>
  <si>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</si>
  <si>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</si>
  <si>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</si>
  <si>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</si>
  <si>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</si>
  <si>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</si>
  <si>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</si>
  <si>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</si>
  <si>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</si>
  <si>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</si>
  <si>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</si>
  <si>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</si>
  <si>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</si>
  <si>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</si>
  <si>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</si>
  <si>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</si>
  <si>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</si>
  <si>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</si>
  <si>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</si>
  <si>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</si>
  <si>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</si>
  <si>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</si>
  <si>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</si>
  <si>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</si>
  <si>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</si>
  <si>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</si>
  <si>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</si>
  <si>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</si>
  <si>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</si>
  <si>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</si>
  <si>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</si>
  <si>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</si>
  <si>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</si>
  <si>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</si>
  <si>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</si>
  <si>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</si>
  <si>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</si>
  <si>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</si>
  <si>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</si>
  <si>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</si>
  <si>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</si>
  <si>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</si>
  <si>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</si>
  <si>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</si>
  <si>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</si>
  <si>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</si>
  <si>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</si>
  <si>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</si>
  <si>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</si>
  <si>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</si>
  <si>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</si>
  <si>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</si>
  <si>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</si>
  <si>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</si>
  <si>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</si>
  <si>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</si>
  <si>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</si>
  <si>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</si>
  <si>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</si>
  <si>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</si>
  <si>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</si>
  <si>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</si>
  <si>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</si>
  <si>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</si>
  <si>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</si>
  <si>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</si>
  <si>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</si>
  <si>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</si>
  <si>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</si>
  <si>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</si>
  <si>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</si>
  <si>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</si>
  <si>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</si>
  <si>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</si>
  <si>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</si>
  <si>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</si>
  <si>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</si>
  <si>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</si>
  <si>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</si>
  <si>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</si>
  <si>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</si>
  <si>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</si>
  <si>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</si>
  <si>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</si>
  <si>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</si>
  <si>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</si>
  <si>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</si>
  <si>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</si>
  <si>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</si>
  <si>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</si>
  <si>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</si>
  <si>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</si>
  <si>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</si>
  <si>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</si>
  <si>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</si>
  <si>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</si>
  <si>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</si>
  <si>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</si>
  <si>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</si>
  <si>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</si>
  <si>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</si>
  <si>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</si>
  <si>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</si>
  <si>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</si>
  <si>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</si>
  <si>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</si>
  <si>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</si>
  <si>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</si>
  <si>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</si>
  <si>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</si>
  <si>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</si>
  <si>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</si>
  <si>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</si>
  <si>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</si>
  <si>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</si>
  <si>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</si>
  <si>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</si>
  <si>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</si>
  <si>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</si>
  <si>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</si>
  <si>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</si>
  <si>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</si>
  <si>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</si>
  <si>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</si>
  <si>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</si>
  <si>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</si>
  <si>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</si>
  <si>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</si>
  <si>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</si>
  <si>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</si>
  <si>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</si>
  <si>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</si>
  <si>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</si>
  <si>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</si>
  <si>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</si>
  <si>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</si>
  <si>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</si>
  <si>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</si>
  <si>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</si>
  <si>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</si>
  <si>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</si>
  <si>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</si>
  <si>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</si>
  <si>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</si>
  <si>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</si>
  <si>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</si>
  <si>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</si>
  <si>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</si>
  <si>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</si>
  <si>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</si>
  <si>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</si>
  <si>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</si>
  <si>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</si>
  <si>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</si>
  <si>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</si>
  <si>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</si>
  <si>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</si>
  <si>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</si>
  <si>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</si>
  <si>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</si>
  <si>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</si>
  <si>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</si>
  <si>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</si>
  <si>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</si>
  <si>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</si>
  <si>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</si>
  <si>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</si>
  <si>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</si>
  <si>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</si>
  <si>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</si>
  <si>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</si>
  <si>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</si>
  <si>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</si>
  <si>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</si>
  <si>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</si>
  <si>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</si>
  <si>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</si>
  <si>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</si>
  <si>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</si>
  <si>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</si>
  <si>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</si>
  <si>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</si>
  <si>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</si>
  <si>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</si>
  <si>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</si>
  <si>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</si>
  <si>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</si>
  <si>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</si>
  <si>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</si>
  <si>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</si>
  <si>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</si>
  <si>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</si>
  <si>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</si>
  <si>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</si>
  <si>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</si>
  <si>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</si>
  <si>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</si>
  <si>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</si>
  <si>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</si>
  <si>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</si>
  <si>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</si>
  <si>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</si>
  <si>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</si>
  <si>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</si>
  <si>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</si>
  <si>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</si>
  <si>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</si>
  <si>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</si>
  <si>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</si>
  <si>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</si>
  <si>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</si>
  <si>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</si>
  <si>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</si>
  <si>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</si>
  <si>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</si>
  <si>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</si>
  <si>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</si>
  <si>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</si>
  <si>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</si>
  <si>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</si>
  <si>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</si>
  <si>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</si>
  <si>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</si>
  <si>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</si>
  <si>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</si>
  <si>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</si>
  <si>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</si>
  <si>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</si>
  <si>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</si>
  <si>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</si>
  <si>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</si>
  <si>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</si>
  <si>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</si>
  <si>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</si>
  <si>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</si>
  <si>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</si>
  <si>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</si>
  <si>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</si>
  <si>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</si>
  <si>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</si>
  <si>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</si>
  <si>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</si>
  <si>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</si>
  <si>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</si>
  <si>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</si>
  <si>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</si>
  <si>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</si>
  <si>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</si>
  <si>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</si>
  <si>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</si>
  <si>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</si>
  <si>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</si>
  <si>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</si>
  <si>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</si>
  <si>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</si>
  <si>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</si>
  <si>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</si>
  <si>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</si>
  <si>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</si>
  <si>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</si>
  <si>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</si>
  <si>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</si>
  <si>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</si>
  <si>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</si>
  <si>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</si>
  <si>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</si>
  <si>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</si>
  <si>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</si>
  <si>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</si>
  <si>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</si>
  <si>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</si>
  <si>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</si>
  <si>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</si>
  <si>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</si>
  <si>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</si>
  <si>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</si>
  <si>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</si>
  <si>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</si>
  <si>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</si>
  <si>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</si>
  <si>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</si>
  <si>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</si>
  <si>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</si>
  <si>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</si>
  <si>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</si>
  <si>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</si>
  <si>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</si>
  <si>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</si>
  <si>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</si>
  <si>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</si>
  <si>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</si>
  <si>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</si>
  <si>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</si>
  <si>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</si>
  <si>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</si>
  <si>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</si>
  <si>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</si>
  <si>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</si>
  <si>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</si>
  <si>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</si>
  <si>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</si>
  <si>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</si>
  <si>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</si>
  <si>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</si>
  <si>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</si>
  <si>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</si>
  <si>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</si>
  <si>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</si>
  <si>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</si>
  <si>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</si>
  <si>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</si>
  <si>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</si>
  <si>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</si>
  <si>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</si>
  <si>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</si>
  <si>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</si>
  <si>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</si>
  <si>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</si>
  <si>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</si>
  <si>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</si>
  <si>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</si>
  <si>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</si>
  <si>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</si>
  <si>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</si>
  <si>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</si>
  <si>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</si>
  <si>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</si>
  <si>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</si>
  <si>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</si>
  <si>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</si>
  <si>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</si>
  <si>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</si>
  <si>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</si>
  <si>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</si>
  <si>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</si>
  <si>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</si>
  <si>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</si>
  <si>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</si>
  <si>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</si>
  <si>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</si>
  <si>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</si>
  <si>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</si>
  <si>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</si>
  <si>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</si>
  <si>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</si>
  <si>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</si>
  <si>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</si>
  <si>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</si>
  <si>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</si>
  <si>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</si>
  <si>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</si>
  <si>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</si>
  <si>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</si>
  <si>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</si>
  <si>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</si>
  <si>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</si>
  <si>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</si>
  <si>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</si>
  <si>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</si>
  <si>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</si>
  <si>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</si>
  <si>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</si>
  <si>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</si>
  <si>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</si>
  <si>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</si>
  <si>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</si>
  <si>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</si>
  <si>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</si>
  <si>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</si>
  <si>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</si>
  <si>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</si>
  <si>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</si>
  <si>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</si>
  <si>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</si>
  <si>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</si>
  <si>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</si>
  <si>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</si>
  <si>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</si>
  <si>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</si>
  <si>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</si>
  <si>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</si>
  <si>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</si>
  <si>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</si>
  <si>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</si>
  <si>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</si>
  <si>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</si>
  <si>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</si>
  <si>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</si>
  <si>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</si>
  <si>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</si>
  <si>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</si>
  <si>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</si>
  <si>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</si>
  <si>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</si>
  <si>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</si>
  <si>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</si>
  <si>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</si>
  <si>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</si>
  <si>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</si>
  <si>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</si>
  <si>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</si>
  <si>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</si>
  <si>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</si>
  <si>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</si>
  <si>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</si>
  <si>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</si>
  <si>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</si>
  <si>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</si>
  <si>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</si>
  <si>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</si>
  <si>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</si>
  <si>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</si>
  <si>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</si>
  <si>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</si>
  <si>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</si>
  <si>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</si>
  <si>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</si>
  <si>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</si>
  <si>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</si>
  <si>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</si>
  <si>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</si>
  <si>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</si>
  <si>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</si>
  <si>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</si>
  <si>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</si>
  <si>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</si>
  <si>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</si>
  <si>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</si>
  <si>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</si>
  <si>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</si>
  <si>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</si>
  <si>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</si>
  <si>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</si>
  <si>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</si>
  <si>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</si>
  <si>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</si>
  <si>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</si>
  <si>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</si>
  <si>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</si>
  <si>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</si>
  <si>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</si>
  <si>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</si>
  <si>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</si>
  <si>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</si>
  <si>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</si>
  <si>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</si>
  <si>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</si>
  <si>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</si>
  <si>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</si>
  <si>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</si>
  <si>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</si>
  <si>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</si>
  <si>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</si>
  <si>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</si>
  <si>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</si>
  <si>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</si>
  <si>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</si>
  <si>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</si>
  <si>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</si>
  <si>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</si>
  <si>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</si>
  <si>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</si>
  <si>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</si>
  <si>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</si>
  <si>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</si>
  <si>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</si>
  <si>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</si>
  <si>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</si>
  <si>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</si>
  <si>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</si>
  <si>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</si>
  <si>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</si>
  <si>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</si>
  <si>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</si>
  <si>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</si>
  <si>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</si>
  <si>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</si>
  <si>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</si>
  <si>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</si>
  <si>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</si>
  <si>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</si>
  <si>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</si>
  <si>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</si>
  <si>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</si>
  <si>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</si>
  <si>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</si>
  <si>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</si>
  <si>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</si>
  <si>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</si>
  <si>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</si>
  <si>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</si>
  <si>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</si>
  <si>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</si>
  <si>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</si>
  <si>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</si>
  <si>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</si>
  <si>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</si>
  <si>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</si>
  <si>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</si>
  <si>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</si>
  <si>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</si>
  <si>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</si>
  <si>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</si>
  <si>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</si>
  <si>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</si>
  <si>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</si>
  <si>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</si>
  <si>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</si>
  <si>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</si>
  <si>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</si>
  <si>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</si>
  <si>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</si>
  <si>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</si>
  <si>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</si>
  <si>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</si>
  <si>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</si>
  <si>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</si>
  <si>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</si>
  <si>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</si>
  <si>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</si>
  <si>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</si>
  <si>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</si>
  <si>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</si>
  <si>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</si>
  <si>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</si>
  <si>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</si>
  <si>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</si>
  <si>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</si>
  <si>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</si>
  <si>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</si>
  <si>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</si>
  <si>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</si>
  <si>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</si>
  <si>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</si>
  <si>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</si>
  <si>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</si>
  <si>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</si>
  <si>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</si>
  <si>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</si>
  <si>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</si>
  <si>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</si>
  <si>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</si>
  <si>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</si>
  <si>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</si>
  <si>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</si>
  <si>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</si>
  <si>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</si>
  <si>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</si>
  <si>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</si>
  <si>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</si>
  <si>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</si>
  <si>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</si>
  <si>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</si>
  <si>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</si>
  <si>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</si>
  <si>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</si>
  <si>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</si>
  <si>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</si>
  <si>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</si>
  <si>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</si>
  <si>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</si>
  <si>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</si>
  <si>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</si>
  <si>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</si>
  <si>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</si>
  <si>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</si>
  <si>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</si>
  <si>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</si>
  <si>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</si>
  <si>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</si>
  <si>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</si>
  <si>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</si>
  <si>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</si>
  <si>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</si>
  <si>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</si>
  <si>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</si>
  <si>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</si>
  <si>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</si>
  <si>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</si>
  <si>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</si>
  <si>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</si>
  <si>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</si>
  <si>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</si>
  <si>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</si>
  <si>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</si>
  <si>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</si>
  <si>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</si>
  <si>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</si>
  <si>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</si>
  <si>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</si>
  <si>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</si>
  <si>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</si>
  <si>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</si>
  <si>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</si>
  <si>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</si>
  <si>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</si>
  <si>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</si>
  <si>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</si>
  <si>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</si>
  <si>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</si>
  <si>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</si>
  <si>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</si>
  <si>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</si>
  <si>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</si>
  <si>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</si>
  <si>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</si>
  <si>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</si>
  <si>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</si>
  <si>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</si>
  <si>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</si>
  <si>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</si>
  <si>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</si>
  <si>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</si>
  <si>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</si>
  <si>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</si>
  <si>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</si>
  <si>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</si>
  <si>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</si>
  <si>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</si>
  <si>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</si>
  <si>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</si>
  <si>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</si>
  <si>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</si>
  <si>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</si>
  <si>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</si>
  <si>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</si>
  <si>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</si>
  <si>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</si>
  <si>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</si>
  <si>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</si>
  <si>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</si>
  <si>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</si>
  <si>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</si>
  <si>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</si>
  <si>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</si>
  <si>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</si>
  <si>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</si>
  <si>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</si>
  <si>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</si>
  <si>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</si>
  <si>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</si>
  <si>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</si>
  <si>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</si>
  <si>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</si>
  <si>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</si>
  <si>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</si>
  <si>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</si>
  <si>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</si>
  <si>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</si>
  <si>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</si>
  <si>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</si>
  <si>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</si>
  <si>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</si>
  <si>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</si>
  <si>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</si>
  <si>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</si>
  <si>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</si>
  <si>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</si>
  <si>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</si>
  <si>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</si>
  <si>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</si>
  <si>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</si>
  <si>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</si>
  <si>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</si>
  <si>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</si>
  <si>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</si>
  <si>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</si>
  <si>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</si>
  <si>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</si>
  <si>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</si>
  <si>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</si>
  <si>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</si>
  <si>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</si>
  <si>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</si>
  <si>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</si>
  <si>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</si>
  <si>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</si>
  <si>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</si>
  <si>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</si>
  <si>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</si>
  <si>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</si>
  <si>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</si>
  <si>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</si>
  <si>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</si>
  <si>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</si>
  <si>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</si>
  <si>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</si>
  <si>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</si>
  <si>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</si>
  <si>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</si>
  <si>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</si>
  <si>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</si>
  <si>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</si>
  <si>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</si>
  <si>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</si>
  <si>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</si>
  <si>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</si>
  <si>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</si>
  <si>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</si>
  <si>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</si>
  <si>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</si>
  <si>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</si>
  <si>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</si>
  <si>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</si>
  <si>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</si>
  <si>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</si>
  <si>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</si>
  <si>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</si>
  <si>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</si>
  <si>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</si>
  <si>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</si>
  <si>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</si>
  <si>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</si>
  <si>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</si>
  <si>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</si>
  <si>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</si>
  <si>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</si>
  <si>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</si>
  <si>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</si>
  <si>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</si>
  <si>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</si>
  <si>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</si>
  <si>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</si>
  <si>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</si>
  <si>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</si>
  <si>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</si>
  <si>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</si>
  <si>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</si>
  <si>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</si>
  <si>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</si>
  <si>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</si>
  <si>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</si>
  <si>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</si>
  <si>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</si>
  <si>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</si>
  <si>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</si>
  <si>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</si>
  <si>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</si>
  <si>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</si>
  <si>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</si>
  <si>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</si>
  <si>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</si>
  <si>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</si>
  <si>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</si>
  <si>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</si>
  <si>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</si>
  <si>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</si>
  <si>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</si>
  <si>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</si>
  <si>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</si>
  <si>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</si>
  <si>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</si>
  <si>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</si>
  <si>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</si>
  <si>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</si>
  <si>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</si>
  <si>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</si>
  <si>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</si>
  <si>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</si>
  <si>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</si>
  <si>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</si>
  <si>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</si>
  <si>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</si>
  <si>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</si>
  <si>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</si>
  <si>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</si>
  <si>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</si>
  <si>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</si>
  <si>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</si>
  <si>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</si>
  <si>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</si>
  <si>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</si>
  <si>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</si>
  <si>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</si>
  <si>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</si>
  <si>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</si>
  <si>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</si>
  <si>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</si>
  <si>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</si>
  <si>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</si>
  <si>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</si>
  <si>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</si>
  <si>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</si>
  <si>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</si>
  <si>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</si>
  <si>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</si>
  <si>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</si>
  <si>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</si>
  <si>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</si>
  <si>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</si>
  <si>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</si>
  <si>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</si>
  <si>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</si>
  <si>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</si>
  <si>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</si>
  <si>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</si>
  <si>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</si>
  <si>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</si>
  <si>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</si>
  <si>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</si>
  <si>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</si>
  <si>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</si>
  <si>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</si>
  <si>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</si>
  <si>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</si>
  <si>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</si>
  <si>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</si>
  <si>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</si>
  <si>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</si>
  <si>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</si>
  <si>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</si>
  <si>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</si>
  <si>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</si>
  <si>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</si>
  <si>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</si>
  <si>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</si>
  <si>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</si>
  <si>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</si>
  <si>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</si>
  <si>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</si>
  <si>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</si>
  <si>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</si>
  <si>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</si>
  <si>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</si>
  <si>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</si>
  <si>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</si>
  <si>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</si>
  <si>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</si>
  <si>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</si>
  <si>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</si>
  <si>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</si>
  <si>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</si>
  <si>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</si>
  <si>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</si>
  <si>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</si>
  <si>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</si>
  <si>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</si>
  <si>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</si>
  <si>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</si>
  <si>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</si>
  <si>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</si>
  <si>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</si>
  <si>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</si>
  <si>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</si>
  <si>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</si>
  <si>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</si>
  <si>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</si>
  <si>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</si>
  <si>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</si>
  <si>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</si>
  <si>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</si>
  <si>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</si>
  <si>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</si>
  <si>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</si>
  <si>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</si>
  <si>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</si>
  <si>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</si>
  <si>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</si>
  <si>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</si>
  <si>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</si>
  <si>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</si>
  <si>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</si>
  <si>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</si>
  <si>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</si>
  <si>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</si>
  <si>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</si>
  <si>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</si>
  <si>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</si>
  <si>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</si>
  <si>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</si>
  <si>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</si>
  <si>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</si>
  <si>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</si>
  <si>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</si>
  <si>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</si>
  <si>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</si>
  <si>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</si>
  <si>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</si>
  <si>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</si>
  <si>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</si>
  <si>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</si>
  <si>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</si>
  <si>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</si>
  <si>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</si>
  <si>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</si>
  <si>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</si>
  <si>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</si>
  <si>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</si>
  <si>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</si>
  <si>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</si>
  <si>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</si>
  <si>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</si>
  <si>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</si>
  <si>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</si>
  <si>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</si>
  <si>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</si>
  <si>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</si>
  <si>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</si>
  <si>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</si>
  <si>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</si>
  <si>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</si>
  <si>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</si>
  <si>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</si>
  <si>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</si>
  <si>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</si>
  <si>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</si>
  <si>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</si>
  <si>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</si>
  <si>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</si>
  <si>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</si>
  <si>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</si>
  <si>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</si>
  <si>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</si>
  <si>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</si>
  <si>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</si>
  <si>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</si>
  <si>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</si>
  <si>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</si>
  <si>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</si>
  <si>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</si>
  <si>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</si>
  <si>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</si>
  <si>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</si>
  <si>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</si>
  <si>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</si>
  <si>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</si>
  <si>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</si>
  <si>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</si>
  <si>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</si>
  <si>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</si>
  <si>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</si>
  <si>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</si>
  <si>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</si>
  <si>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</si>
  <si>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</si>
  <si>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</si>
  <si>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</si>
  <si>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</si>
  <si>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</si>
  <si>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</si>
  <si>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</si>
  <si>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</si>
  <si>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</si>
  <si>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</si>
  <si>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</si>
  <si>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</si>
  <si>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</si>
  <si>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</si>
  <si>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</si>
  <si>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</si>
  <si>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</si>
  <si>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</si>
  <si>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</si>
  <si>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</si>
  <si>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</si>
  <si>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</si>
  <si>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</si>
  <si>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</si>
  <si>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</si>
  <si>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</si>
  <si>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</si>
  <si>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</si>
  <si>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</si>
  <si>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</si>
  <si>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</si>
  <si>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</si>
  <si>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</si>
  <si>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</si>
  <si>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</si>
  <si>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</si>
  <si>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</si>
  <si>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</si>
  <si>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</si>
  <si>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</si>
  <si>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</si>
  <si>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</si>
  <si>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</si>
  <si>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</si>
  <si>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</si>
  <si>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</si>
  <si>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</si>
  <si>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</si>
  <si>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</si>
  <si>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</si>
  <si>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</si>
  <si>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</si>
  <si>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</si>
  <si>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</si>
  <si>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</si>
  <si>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</si>
  <si>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</si>
  <si>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</si>
  <si>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</si>
  <si>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</si>
  <si>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</si>
  <si>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</si>
  <si>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</si>
  <si>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</si>
  <si>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</si>
  <si>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</si>
  <si>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</si>
  <si>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</si>
  <si>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</si>
  <si>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</si>
  <si>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</si>
  <si>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</si>
  <si>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</si>
  <si>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</si>
  <si>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</si>
  <si>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</si>
  <si>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</si>
  <si>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</si>
  <si>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</si>
  <si>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</si>
  <si>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</si>
  <si>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</si>
  <si>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</si>
  <si>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</si>
  <si>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</si>
  <si>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</si>
  <si>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</si>
  <si>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</si>
  <si>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</si>
  <si>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</si>
  <si>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</si>
  <si>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</si>
  <si>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</si>
  <si>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</si>
  <si>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</si>
  <si>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</si>
  <si>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</si>
  <si>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</si>
  <si>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</si>
  <si>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</si>
  <si>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</si>
  <si>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</si>
  <si>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</si>
  <si>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</si>
  <si>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</si>
  <si>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</si>
  <si>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</si>
  <si>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</si>
  <si>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</si>
  <si>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</si>
  <si>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</si>
  <si>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</si>
  <si>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</si>
  <si>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</si>
  <si>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</si>
  <si>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</si>
  <si>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</si>
  <si>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</si>
  <si>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</si>
  <si>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</si>
  <si>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</si>
  <si>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</si>
  <si>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</si>
  <si>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</si>
  <si>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</si>
  <si>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</si>
  <si>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</si>
  <si>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</si>
  <si>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</si>
  <si>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</si>
  <si>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</si>
  <si>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</si>
  <si>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</si>
  <si>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</si>
  <si>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</si>
  <si>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</si>
  <si>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</si>
  <si>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</si>
  <si>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</si>
  <si>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</si>
  <si>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</si>
  <si>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</si>
  <si>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</si>
  <si>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</si>
  <si>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</si>
  <si>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</si>
  <si>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</si>
  <si>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</si>
  <si>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</si>
  <si>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</si>
  <si>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</si>
  <si>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</si>
  <si>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</si>
  <si>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</si>
  <si>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</si>
  <si>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</si>
  <si>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</si>
  <si>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</si>
  <si>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</si>
  <si>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</si>
  <si>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</si>
  <si>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</si>
  <si>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</si>
  <si>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</si>
  <si>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</si>
  <si>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</si>
  <si>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</si>
  <si>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</si>
  <si>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</si>
  <si>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</si>
  <si>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</si>
  <si>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</si>
  <si>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</si>
  <si>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</si>
  <si>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</si>
  <si>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</si>
  <si>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</si>
  <si>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</si>
  <si>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</si>
  <si>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</si>
  <si>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</si>
  <si>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</si>
  <si>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</si>
  <si>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</si>
  <si>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</si>
  <si>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</si>
  <si>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</si>
  <si>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</si>
  <si>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</si>
  <si>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</si>
  <si>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</si>
  <si>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</si>
  <si>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</si>
  <si>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</si>
  <si>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</si>
  <si>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</si>
  <si>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</si>
  <si>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</si>
  <si>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</si>
  <si>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</si>
  <si>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</si>
  <si>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</si>
  <si>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</si>
  <si>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</si>
  <si>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</si>
  <si>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</si>
  <si>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</si>
  <si>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</si>
  <si>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</si>
  <si>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</si>
  <si>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</si>
  <si>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</si>
  <si>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</si>
  <si>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</si>
  <si>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</si>
  <si>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</si>
  <si>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</si>
  <si>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</si>
  <si>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</si>
  <si>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</si>
  <si>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</si>
  <si>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</si>
  <si>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</si>
  <si>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</si>
  <si>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</si>
  <si>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</si>
  <si>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</si>
  <si>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</si>
  <si>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</si>
  <si>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</si>
  <si>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</si>
  <si>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</si>
  <si>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</si>
  <si>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</si>
  <si>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</si>
  <si>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</si>
  <si>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</si>
  <si>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</si>
  <si>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</si>
  <si>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</si>
  <si>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</si>
  <si>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</si>
  <si>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</si>
  <si>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</si>
  <si>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</si>
  <si>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</si>
  <si>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</si>
  <si>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</si>
  <si>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</si>
  <si>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</si>
  <si>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</si>
  <si>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</si>
  <si>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</si>
  <si>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</si>
  <si>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</si>
  <si>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</si>
  <si>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</si>
  <si>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</si>
  <si>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</si>
  <si>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</si>
  <si>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</si>
  <si>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</si>
  <si>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</si>
  <si>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</si>
  <si>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</si>
  <si>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</si>
  <si>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</si>
  <si>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</si>
  <si>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</si>
  <si>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</si>
  <si>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</si>
  <si>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</si>
  <si>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</si>
  <si>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</si>
  <si>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</si>
  <si>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</si>
  <si>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</si>
  <si>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</si>
  <si>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</si>
  <si>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</si>
  <si>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</si>
  <si>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</si>
  <si>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</si>
  <si>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</si>
  <si>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</si>
  <si>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</si>
  <si>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</si>
  <si>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</si>
  <si>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</si>
  <si>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</si>
  <si>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</si>
  <si>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</si>
  <si>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</si>
  <si>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</si>
  <si>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</si>
  <si>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</si>
  <si>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</si>
  <si>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</si>
  <si>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</si>
  <si>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</si>
  <si>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</si>
  <si>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</si>
  <si>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</si>
  <si>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</si>
  <si>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</si>
  <si>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</si>
  <si>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</si>
  <si>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</si>
  <si>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</si>
  <si>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</si>
  <si>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</si>
  <si>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</si>
  <si>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</si>
  <si>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</si>
  <si>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</si>
  <si>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</si>
  <si>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</si>
  <si>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</si>
  <si>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</si>
  <si>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</si>
  <si>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</si>
  <si>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</si>
  <si>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</si>
  <si>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</si>
  <si>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</si>
  <si>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</si>
  <si>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</si>
  <si>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</si>
  <si>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</si>
  <si>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</si>
  <si>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</si>
  <si>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</si>
  <si>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</si>
  <si>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</si>
  <si>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</si>
  <si>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</si>
  <si>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</si>
  <si>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</si>
  <si>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</si>
  <si>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</si>
  <si>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</si>
  <si>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</si>
  <si>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</si>
  <si>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</si>
  <si>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</si>
  <si>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</si>
  <si>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</si>
  <si>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</si>
  <si>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</si>
  <si>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</si>
  <si>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</si>
  <si>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</si>
  <si>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</si>
  <si>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</si>
  <si>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</si>
  <si>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</si>
  <si>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</si>
  <si>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</si>
  <si>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</si>
  <si>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</si>
  <si>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</si>
  <si>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</si>
  <si>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</si>
  <si>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</si>
  <si>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</si>
  <si>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</si>
  <si>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</si>
  <si>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</si>
  <si>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</si>
  <si>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</si>
  <si>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</si>
  <si>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</si>
  <si>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</si>
  <si>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</si>
  <si>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</si>
  <si>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</si>
  <si>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</si>
  <si>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</si>
  <si>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</si>
  <si>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</si>
  <si>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</si>
  <si>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</si>
  <si>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</si>
  <si>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</si>
  <si>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</si>
  <si>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</si>
  <si>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</si>
  <si>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</si>
  <si>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</si>
  <si>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</si>
  <si>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</si>
  <si>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</si>
  <si>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</si>
  <si>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</si>
  <si>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</si>
  <si>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</si>
  <si>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</si>
  <si>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</si>
  <si>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</si>
  <si>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</si>
  <si>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</si>
  <si>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</si>
  <si>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</si>
  <si>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</si>
  <si>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</si>
  <si>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</si>
  <si>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</si>
  <si>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</si>
  <si>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</si>
  <si>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</si>
  <si>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</si>
  <si>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</si>
  <si>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</si>
  <si>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</si>
  <si>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</si>
  <si>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</si>
  <si>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</si>
  <si>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</si>
  <si>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</si>
  <si>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</si>
  <si>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</si>
  <si>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</si>
  <si>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</si>
  <si>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</si>
  <si>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</si>
  <si>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</si>
  <si>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</si>
  <si>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</si>
  <si>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</si>
  <si>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</si>
  <si>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</si>
  <si>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</si>
  <si>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</si>
  <si>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</si>
  <si>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</si>
  <si>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</si>
  <si>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</si>
  <si>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</si>
  <si>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</si>
  <si>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</si>
  <si>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</si>
  <si>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</si>
  <si>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</si>
  <si>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</si>
  <si>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</si>
  <si>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</si>
  <si>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</si>
  <si>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</si>
  <si>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</si>
  <si>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</si>
  <si>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</si>
  <si>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</si>
  <si>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</si>
  <si>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</si>
  <si>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</si>
  <si>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</si>
  <si>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</si>
  <si>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</si>
  <si>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</si>
  <si>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</si>
  <si>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</si>
  <si>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</si>
  <si>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</si>
  <si>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</si>
  <si>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</si>
  <si>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</si>
  <si>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</si>
  <si>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</si>
  <si>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</si>
  <si>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</si>
  <si>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</si>
  <si>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</si>
  <si>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</si>
  <si>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</si>
  <si>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</si>
  <si>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</si>
  <si>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</si>
  <si>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</si>
  <si>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</si>
  <si>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</si>
  <si>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</si>
  <si>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</si>
  <si>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</si>
  <si>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</si>
  <si>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</si>
  <si>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</si>
  <si>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</si>
  <si>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</si>
  <si>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</si>
  <si>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</si>
  <si>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</si>
  <si>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</si>
  <si>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</si>
  <si>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</si>
  <si>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</si>
  <si>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</si>
  <si>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</si>
  <si>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</si>
  <si>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</si>
  <si>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</si>
  <si>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</si>
  <si>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</si>
  <si>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</si>
  <si>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</si>
  <si>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</si>
  <si>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</si>
  <si>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</si>
  <si>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</si>
  <si>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</si>
  <si>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</si>
  <si>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</si>
  <si>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</si>
  <si>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</si>
  <si>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</si>
  <si>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</si>
  <si>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</si>
  <si>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</si>
  <si>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</si>
  <si>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</si>
  <si>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</si>
  <si>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</si>
  <si>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</si>
  <si>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</si>
  <si>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</si>
  <si>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</si>
  <si>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</si>
  <si>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</si>
  <si>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</si>
  <si>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</si>
  <si>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</si>
  <si>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</si>
  <si>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</si>
  <si>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</si>
  <si>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</si>
  <si>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</si>
  <si>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</si>
  <si>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</si>
  <si>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</si>
  <si>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</si>
  <si>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</si>
  <si>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</si>
  <si>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</si>
  <si>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</si>
  <si>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</si>
  <si>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</si>
  <si>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</si>
  <si>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</si>
  <si>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</si>
  <si>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</si>
  <si>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</si>
  <si>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</si>
  <si>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</si>
  <si>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</si>
  <si>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</si>
  <si>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</si>
  <si>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</si>
  <si>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</si>
  <si>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</si>
  <si>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</si>
  <si>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</si>
  <si>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</si>
  <si>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</si>
  <si>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</si>
  <si>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</si>
  <si>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</si>
  <si>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</si>
  <si>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</si>
  <si>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</si>
  <si>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</si>
  <si>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</si>
  <si>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</si>
  <si>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</si>
  <si>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</si>
  <si>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</si>
  <si>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</si>
  <si>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</si>
  <si>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</si>
  <si>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</si>
  <si>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</si>
  <si>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</si>
  <si>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</si>
  <si>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</si>
  <si>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</si>
  <si>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</si>
  <si>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</si>
  <si>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</si>
  <si>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</si>
  <si>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</si>
  <si>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</si>
  <si>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</si>
  <si>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</si>
  <si>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</si>
  <si>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</si>
  <si>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</si>
  <si>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</si>
  <si>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</si>
  <si>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</si>
  <si>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</si>
  <si>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</si>
  <si>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</si>
  <si>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</si>
  <si>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</si>
  <si>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</si>
  <si>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</si>
  <si>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</si>
  <si>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</si>
  <si>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</si>
  <si>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</si>
  <si>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</si>
  <si>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</si>
  <si>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</si>
  <si>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</si>
  <si>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</si>
  <si>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</si>
  <si>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</si>
  <si>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</si>
  <si>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</si>
  <si>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</si>
  <si>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</si>
  <si>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</si>
  <si>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</si>
  <si>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</si>
  <si>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</si>
  <si>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</si>
  <si>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</si>
  <si>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</si>
  <si>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</si>
  <si>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</si>
  <si>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</si>
  <si>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</si>
  <si>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</si>
  <si>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</si>
  <si>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</si>
  <si>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</si>
  <si>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</si>
  <si>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</si>
  <si>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</si>
  <si>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</si>
  <si>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</si>
  <si>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</si>
  <si>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</si>
  <si>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</si>
  <si>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</si>
  <si>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</si>
  <si>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</si>
  <si>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</si>
  <si>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</si>
  <si>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</si>
  <si>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</si>
  <si>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</si>
  <si>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</si>
  <si>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</si>
  <si>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</si>
  <si>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</si>
  <si>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</si>
  <si>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</si>
  <si>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</si>
  <si>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</si>
  <si>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</si>
  <si>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</si>
  <si>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</si>
  <si>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</si>
  <si>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</si>
  <si>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</si>
  <si>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</si>
  <si>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</si>
  <si>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</si>
  <si>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</si>
  <si>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</si>
  <si>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</si>
  <si>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</si>
  <si>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</si>
  <si>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</si>
  <si>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</si>
  <si>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</si>
  <si>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</si>
  <si>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</si>
  <si>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</si>
  <si>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</si>
  <si>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</si>
  <si>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</si>
  <si>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</si>
  <si>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</si>
  <si>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</si>
  <si>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</si>
  <si>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</si>
  <si>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</si>
  <si>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</si>
  <si>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</si>
  <si>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</si>
  <si>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</si>
  <si>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</si>
  <si>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</si>
  <si>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</si>
  <si>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</si>
  <si>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</si>
  <si>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</si>
  <si>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</si>
  <si>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</si>
  <si>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</si>
  <si>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</si>
  <si>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</si>
  <si>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</si>
  <si>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</si>
  <si>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</si>
  <si>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</si>
  <si>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</si>
  <si>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</si>
  <si>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</si>
  <si>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</si>
  <si>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</si>
  <si>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</si>
  <si>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</si>
  <si>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</si>
  <si>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</si>
  <si>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</si>
  <si>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</si>
  <si>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</si>
  <si>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</si>
  <si>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</si>
  <si>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</si>
  <si>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</si>
  <si>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</si>
  <si>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</si>
  <si>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</si>
  <si>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</si>
  <si>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</si>
  <si>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</si>
  <si>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</si>
  <si>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</si>
  <si>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</si>
  <si>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</si>
  <si>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</si>
  <si>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</si>
  <si>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</si>
  <si>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</si>
  <si>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</si>
  <si>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</si>
  <si>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</si>
  <si>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</si>
  <si>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</si>
  <si>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</si>
  <si>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</si>
  <si>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</si>
  <si>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</si>
  <si>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</si>
  <si>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</si>
  <si>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</si>
  <si>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</si>
  <si>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</si>
  <si>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</si>
  <si>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</si>
  <si>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</si>
  <si>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</si>
  <si>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</si>
  <si>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</si>
  <si>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</si>
  <si>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</si>
  <si>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</si>
  <si>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</si>
  <si>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</si>
  <si>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</si>
  <si>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</si>
  <si>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</si>
  <si>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</si>
  <si>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</si>
  <si>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</si>
  <si>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</si>
  <si>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</si>
  <si>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</si>
  <si>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</si>
  <si>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</si>
  <si>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</si>
  <si>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</si>
  <si>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</si>
  <si>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</si>
  <si>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</si>
  <si>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</si>
  <si>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</si>
  <si>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</si>
  <si>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</si>
  <si>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</si>
  <si>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</si>
  <si>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</si>
  <si>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</si>
  <si>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</si>
  <si>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</si>
  <si>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</si>
  <si>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</si>
  <si>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</si>
  <si>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</si>
  <si>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</si>
  <si>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</si>
  <si>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</si>
  <si>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</si>
  <si>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</si>
  <si>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</si>
  <si>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</si>
  <si>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</si>
  <si>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</si>
  <si>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</si>
  <si>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</si>
  <si>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</si>
  <si>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</si>
  <si>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</si>
  <si>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</si>
  <si>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</si>
  <si>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</si>
  <si>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</si>
  <si>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</si>
  <si>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</si>
  <si>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</si>
  <si>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</si>
  <si>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</si>
  <si>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</si>
  <si>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</si>
  <si>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</si>
  <si>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</si>
  <si>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</si>
  <si>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</si>
  <si>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</si>
  <si>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</si>
  <si>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</si>
  <si>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</si>
  <si>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</si>
  <si>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</si>
  <si>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</si>
  <si>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</si>
  <si>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</si>
  <si>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</si>
  <si>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</si>
  <si>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</si>
  <si>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</si>
  <si>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</si>
  <si>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</si>
  <si>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</si>
  <si>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</si>
  <si>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</si>
  <si>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</si>
  <si>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</si>
  <si>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</si>
  <si>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</si>
  <si>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</si>
  <si>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</si>
  <si>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</si>
  <si>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</si>
  <si>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</si>
  <si>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</si>
  <si>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</si>
  <si>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</si>
  <si>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</si>
  <si>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</si>
  <si>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</si>
  <si>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</si>
  <si>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</si>
  <si>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</si>
  <si>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</si>
  <si>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</si>
  <si>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</si>
  <si>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</si>
  <si>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</si>
  <si>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</si>
  <si>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</si>
  <si>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</si>
  <si>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</si>
  <si>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</si>
  <si>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</si>
  <si>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</si>
  <si>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</si>
  <si>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</si>
  <si>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</si>
  <si>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</si>
  <si>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</si>
  <si>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</si>
  <si>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</si>
  <si>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</si>
  <si>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</si>
  <si>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</si>
  <si>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</si>
  <si>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</si>
  <si>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</si>
  <si>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</si>
  <si>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</si>
  <si>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</si>
  <si>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</si>
  <si>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</si>
  <si>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</si>
  <si>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</si>
  <si>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</si>
  <si>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</si>
  <si>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</si>
  <si>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</si>
  <si>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</si>
  <si>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</si>
  <si>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</si>
  <si>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</si>
  <si>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</si>
  <si>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</si>
  <si>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</si>
  <si>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</si>
  <si>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</si>
  <si>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</si>
  <si>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</si>
  <si>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</si>
  <si>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</si>
  <si>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</si>
  <si>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</si>
  <si>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</si>
  <si>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</si>
  <si>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</si>
  <si>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</si>
  <si>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</si>
  <si>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</si>
  <si>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</si>
  <si>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</si>
  <si>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</si>
  <si>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</si>
  <si>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</si>
  <si>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</si>
  <si>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</si>
  <si>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</si>
  <si>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</si>
  <si>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</si>
  <si>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</si>
  <si>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</si>
  <si>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</si>
  <si>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</si>
  <si>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</si>
  <si>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</si>
  <si>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</si>
  <si>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</si>
  <si>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</si>
  <si>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</si>
  <si>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</si>
  <si>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</si>
  <si>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</si>
  <si>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</si>
  <si>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</si>
  <si>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</si>
  <si>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</si>
  <si>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</si>
  <si>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</si>
  <si>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</si>
  <si>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</si>
  <si>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</si>
  <si>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</si>
  <si>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</si>
  <si>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</si>
  <si>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</si>
  <si>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</si>
  <si>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</si>
  <si>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</si>
  <si>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</si>
  <si>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</si>
  <si>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</si>
  <si>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</si>
  <si>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</si>
  <si>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</si>
  <si>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</si>
  <si>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</si>
  <si>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</si>
  <si>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</si>
  <si>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</si>
  <si>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</si>
  <si>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</si>
  <si>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</si>
  <si>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</si>
  <si>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</si>
  <si>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</si>
  <si>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</si>
  <si>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</si>
  <si>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</si>
  <si>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</si>
  <si>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</si>
  <si>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</si>
  <si>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</si>
  <si>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</si>
  <si>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</si>
  <si>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</si>
  <si>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</si>
  <si>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</si>
  <si>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</si>
  <si>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</si>
  <si>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</si>
  <si>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</si>
  <si>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</si>
  <si>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</si>
  <si>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</si>
  <si>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</si>
  <si>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</si>
  <si>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</si>
  <si>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</si>
  <si>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</si>
  <si>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</si>
  <si>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</si>
  <si>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</si>
  <si>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</si>
  <si>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</si>
  <si>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</si>
  <si>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</si>
  <si>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</si>
  <si>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</si>
  <si>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</si>
  <si>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</si>
  <si>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</si>
  <si>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</si>
  <si>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</si>
  <si>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</si>
  <si>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</si>
  <si>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</si>
  <si>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</si>
  <si>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</si>
  <si>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</si>
  <si>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</si>
  <si>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</si>
  <si>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</si>
  <si>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</si>
  <si>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</si>
  <si>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</si>
  <si>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</si>
  <si>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</si>
  <si>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</si>
  <si>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</si>
  <si>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</si>
  <si>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</si>
  <si>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</si>
  <si>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</si>
  <si>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</si>
  <si>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</si>
  <si>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</si>
  <si>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</si>
  <si>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</si>
  <si>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</si>
  <si>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</si>
  <si>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</si>
  <si>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</si>
  <si>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</si>
  <si>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</si>
  <si>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</si>
  <si>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</si>
  <si>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</si>
  <si>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</si>
  <si>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</si>
  <si>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</si>
  <si>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</si>
  <si>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</si>
  <si>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</si>
  <si>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</si>
  <si>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</si>
  <si>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</si>
  <si>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</si>
  <si>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</si>
  <si>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</si>
  <si>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</si>
  <si>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</si>
  <si>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</si>
  <si>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</si>
  <si>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</si>
  <si>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</si>
  <si>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</si>
  <si>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</si>
  <si>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</si>
  <si>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</si>
  <si>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</si>
  <si>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</si>
  <si>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</si>
  <si>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</si>
  <si>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</si>
  <si>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</si>
  <si>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</si>
  <si>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</si>
  <si>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</si>
  <si>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</si>
  <si>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</si>
  <si>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</si>
  <si>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</si>
  <si>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</si>
  <si>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</si>
  <si>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</si>
  <si>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</si>
  <si>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</si>
  <si>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</si>
  <si>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</si>
  <si>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</si>
  <si>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</si>
  <si>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</si>
  <si>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</si>
  <si>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</si>
  <si>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</si>
  <si>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</si>
  <si>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</si>
  <si>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</si>
  <si>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</si>
  <si>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</si>
  <si>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</si>
  <si>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</si>
  <si>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</si>
  <si>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</si>
  <si>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</si>
  <si>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</si>
  <si>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</si>
  <si>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</si>
  <si>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</si>
  <si>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</si>
  <si>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</si>
  <si>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</si>
  <si>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</si>
  <si>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</si>
  <si>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</si>
  <si>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</si>
  <si>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</si>
  <si>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</si>
  <si>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</si>
  <si>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</si>
  <si>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</si>
  <si>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</si>
  <si>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</si>
  <si>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</si>
  <si>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</si>
  <si>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</si>
  <si>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</si>
  <si>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</si>
  <si>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</si>
  <si>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</si>
  <si>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</si>
  <si>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</si>
  <si>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</si>
  <si>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</si>
  <si>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</si>
  <si>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</si>
  <si>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</si>
  <si>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</si>
  <si>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</si>
  <si>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</si>
  <si>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</si>
  <si>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</si>
  <si>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</si>
  <si>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</si>
  <si>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</si>
  <si>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</si>
  <si>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</si>
  <si>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</si>
  <si>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</si>
  <si>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</si>
  <si>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</si>
  <si>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</si>
  <si>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</si>
  <si>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</si>
  <si>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</si>
  <si>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</si>
  <si>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</si>
  <si>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</si>
  <si>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</si>
  <si>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</si>
  <si>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</si>
  <si>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</si>
  <si>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</si>
  <si>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</si>
  <si>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</si>
  <si>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</si>
  <si>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</si>
  <si>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</si>
  <si>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</si>
  <si>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</si>
  <si>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</si>
  <si>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</si>
  <si>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</si>
  <si>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</si>
  <si>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</si>
  <si>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</si>
  <si>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</si>
  <si>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</si>
  <si>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</si>
  <si>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</si>
  <si>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</si>
  <si>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</si>
  <si>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</si>
  <si>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</si>
  <si>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</si>
  <si>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</si>
  <si>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</si>
  <si>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</si>
  <si>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</si>
  <si>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</si>
  <si>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</si>
  <si>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</si>
  <si>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</si>
  <si>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</si>
  <si>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</si>
  <si>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</si>
  <si>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</si>
  <si>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</si>
  <si>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</si>
  <si>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</si>
  <si>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</si>
  <si>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</si>
  <si>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</si>
  <si>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</si>
  <si>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</si>
  <si>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</si>
  <si>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</si>
  <si>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</si>
  <si>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</si>
  <si>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</si>
  <si>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</si>
  <si>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</si>
  <si>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</si>
  <si>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</si>
  <si>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</si>
  <si>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</si>
  <si>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</si>
  <si>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</si>
  <si>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</si>
  <si>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</si>
  <si>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</si>
  <si>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</si>
  <si>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</si>
  <si>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</si>
  <si>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</si>
  <si>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</si>
  <si>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</si>
  <si>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</si>
  <si>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</si>
  <si>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</si>
  <si>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</si>
  <si>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</si>
  <si>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</si>
  <si>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</si>
  <si>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</si>
  <si>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</si>
  <si>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</si>
  <si>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</si>
  <si>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</si>
  <si>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</si>
  <si>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</si>
  <si>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</si>
  <si>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</si>
  <si>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</si>
  <si>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</si>
  <si>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</si>
  <si>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</si>
  <si>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</si>
  <si>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</si>
  <si>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</si>
  <si>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</si>
  <si>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</si>
  <si>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</si>
  <si>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</si>
  <si>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</si>
  <si>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</si>
  <si>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</si>
  <si>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</si>
  <si>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</si>
  <si>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</si>
  <si>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</si>
  <si>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</si>
  <si>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</si>
  <si>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</si>
  <si>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</si>
  <si>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</si>
  <si>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</si>
  <si>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</si>
  <si>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</si>
  <si>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</si>
  <si>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</si>
  <si>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</si>
  <si>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</si>
  <si>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</si>
  <si>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</si>
  <si>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</si>
  <si>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</si>
  <si>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</si>
  <si>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</si>
  <si>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</si>
  <si>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</si>
  <si>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</si>
  <si>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</si>
  <si>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</si>
  <si>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</si>
  <si>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</si>
  <si>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</si>
  <si>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</si>
  <si>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</si>
  <si>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</si>
  <si>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</si>
  <si>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</si>
  <si>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</si>
  <si>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</si>
  <si>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</si>
  <si>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</si>
  <si>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</si>
  <si>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</si>
  <si>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</si>
  <si>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</si>
  <si>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</si>
  <si>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</si>
  <si>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</si>
  <si>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</si>
  <si>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</si>
  <si>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</si>
  <si>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</si>
  <si>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</si>
  <si>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</si>
  <si>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</si>
  <si>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</si>
  <si>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</si>
  <si>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</si>
  <si>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</si>
  <si>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</si>
  <si>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</si>
  <si>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</si>
  <si>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</si>
  <si>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</si>
  <si>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</si>
  <si>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</si>
  <si>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</si>
  <si>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</si>
  <si>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</si>
  <si>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</si>
  <si>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</si>
  <si>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</si>
  <si>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</si>
  <si>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</si>
  <si>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</si>
  <si>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</si>
  <si>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</si>
  <si>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</si>
  <si>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</si>
  <si>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</si>
  <si>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</si>
  <si>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</si>
  <si>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</si>
  <si>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</si>
  <si>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</si>
  <si>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</si>
  <si>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</si>
  <si>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</si>
  <si>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</si>
  <si>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</si>
  <si>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</si>
  <si>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</si>
  <si>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</si>
  <si>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</si>
  <si>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</si>
  <si>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</si>
  <si>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</si>
  <si>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</si>
  <si>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</si>
  <si>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</si>
  <si>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</si>
  <si>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</si>
  <si>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</si>
  <si>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</si>
  <si>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</si>
  <si>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</si>
  <si>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</si>
  <si>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</si>
  <si>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</si>
  <si>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</si>
  <si>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</si>
  <si>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</si>
  <si>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</si>
  <si>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</si>
  <si>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</si>
  <si>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</si>
  <si>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</si>
  <si>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</si>
  <si>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</si>
  <si>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</si>
  <si>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</si>
  <si>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</si>
  <si>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</si>
  <si>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</si>
  <si>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</si>
  <si>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</si>
  <si>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</si>
  <si>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</si>
  <si>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</si>
  <si>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</si>
  <si>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</si>
  <si>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</si>
  <si>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</si>
  <si>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</si>
  <si>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</si>
  <si>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</si>
  <si>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</si>
  <si>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</si>
  <si>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</si>
  <si>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</si>
  <si>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</si>
  <si>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</si>
  <si>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</si>
  <si>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</si>
  <si>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</si>
  <si>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</si>
  <si>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</si>
  <si>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</si>
  <si>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</si>
  <si>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</si>
  <si>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</si>
  <si>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</si>
  <si>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</si>
  <si>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</si>
  <si>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</si>
  <si>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</si>
  <si>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</si>
  <si>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</si>
  <si>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</si>
  <si>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</si>
  <si>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</si>
  <si>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</si>
  <si>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</si>
  <si>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</si>
  <si>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</si>
  <si>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</si>
  <si>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</si>
  <si>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</si>
  <si>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</si>
  <si>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</si>
  <si>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</si>
  <si>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</si>
  <si>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</si>
  <si>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</si>
  <si>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</si>
  <si>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</si>
  <si>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</si>
  <si>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</si>
  <si>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</si>
  <si>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</si>
  <si>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</si>
  <si>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</si>
  <si>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</si>
  <si>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</si>
  <si>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</si>
  <si>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</si>
  <si>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</si>
  <si>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</si>
  <si>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</si>
  <si>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</si>
  <si>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</si>
  <si>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</si>
  <si>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</si>
  <si>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</si>
  <si>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</si>
  <si>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</si>
  <si>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</si>
  <si>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</si>
  <si>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</si>
  <si>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</si>
  <si>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</si>
  <si>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</si>
  <si>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</si>
  <si>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</si>
  <si>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</si>
  <si>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</si>
  <si>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</si>
  <si>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</si>
  <si>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</si>
  <si>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</si>
  <si>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</si>
  <si>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</si>
  <si>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</si>
  <si>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</si>
  <si>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</si>
  <si>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</si>
  <si>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</si>
  <si>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</si>
  <si>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</si>
  <si>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</si>
  <si>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</si>
  <si>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</si>
  <si>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</si>
  <si>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</si>
  <si>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</si>
  <si>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</si>
  <si>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</si>
  <si>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</si>
  <si>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</si>
  <si>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</si>
  <si>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</si>
  <si>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</si>
  <si>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</si>
  <si>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</si>
  <si>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</si>
  <si>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</si>
  <si>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</si>
  <si>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</si>
  <si>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</si>
  <si>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</si>
  <si>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</si>
  <si>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</si>
  <si>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</si>
  <si>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</si>
  <si>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</si>
  <si>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</si>
  <si>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</si>
  <si>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</si>
  <si>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</si>
  <si>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</si>
  <si>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</si>
  <si>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</si>
  <si>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</si>
  <si>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</si>
  <si>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</si>
  <si>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</si>
  <si>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</si>
  <si>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</si>
  <si>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</si>
  <si>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</si>
  <si>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</si>
  <si>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</si>
  <si>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</si>
  <si>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</si>
  <si>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</si>
  <si>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</si>
  <si>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</si>
  <si>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</si>
  <si>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</si>
  <si>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</si>
  <si>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</si>
  <si>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</si>
  <si>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</si>
  <si>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</si>
  <si>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</si>
  <si>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</si>
  <si>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</si>
  <si>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</si>
  <si>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</si>
  <si>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</si>
  <si>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</si>
  <si>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</si>
  <si>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</si>
  <si>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</si>
  <si>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</si>
  <si>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</si>
  <si>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</si>
  <si>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</si>
  <si>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</si>
  <si>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</si>
  <si>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</si>
  <si>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</si>
  <si>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</si>
  <si>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</si>
  <si>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</si>
  <si>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</si>
  <si>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</si>
  <si>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</si>
  <si>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</si>
  <si>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</si>
  <si>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</si>
  <si>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</si>
  <si>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</si>
  <si>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</si>
  <si>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</si>
  <si>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</si>
  <si>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</si>
  <si>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</si>
  <si>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</si>
  <si>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</si>
  <si>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</si>
  <si>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</si>
  <si>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</si>
  <si>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</si>
  <si>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</si>
  <si>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</si>
  <si>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</si>
  <si>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</si>
  <si>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</si>
  <si>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</si>
  <si>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</si>
  <si>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</si>
  <si>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</si>
  <si>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</si>
  <si>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</si>
  <si>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</si>
  <si>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</si>
  <si>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</si>
  <si>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</si>
  <si>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</si>
  <si>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</si>
  <si>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</si>
  <si>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</si>
  <si>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</si>
  <si>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</si>
  <si>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</si>
  <si>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</si>
  <si>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</si>
  <si>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</si>
  <si>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</si>
  <si>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</si>
  <si>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</si>
  <si>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</si>
  <si>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</si>
  <si>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</si>
  <si>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</si>
  <si>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</si>
  <si>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</si>
  <si>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</si>
  <si>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</si>
  <si>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</si>
  <si>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</si>
  <si>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</si>
  <si>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</si>
  <si>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</si>
  <si>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</si>
  <si>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</si>
  <si>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</si>
  <si>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</si>
  <si>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</si>
  <si>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</si>
  <si>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</si>
  <si>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</si>
  <si>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</si>
  <si>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</si>
  <si>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</si>
  <si>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</si>
  <si>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</si>
  <si>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</si>
  <si>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</si>
  <si>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</si>
  <si>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</si>
  <si>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</si>
  <si>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</si>
  <si>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</si>
  <si>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</si>
  <si>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</si>
  <si>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</si>
  <si>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</si>
  <si>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</si>
  <si>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</si>
  <si>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</si>
  <si>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</si>
  <si>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</si>
  <si>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</si>
  <si>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</si>
  <si>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</si>
  <si>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</si>
  <si>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</si>
  <si>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</si>
  <si>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</si>
  <si>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</si>
  <si>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</si>
  <si>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</si>
  <si>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</si>
  <si>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</si>
  <si>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</si>
  <si>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</si>
  <si>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</si>
  <si>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</si>
  <si>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</si>
  <si>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</si>
  <si>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</si>
  <si>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</si>
  <si>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</si>
  <si>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</si>
  <si>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</si>
  <si>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</si>
  <si>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</si>
  <si>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</si>
  <si>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</si>
  <si>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</si>
  <si>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</si>
  <si>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</si>
  <si>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</si>
  <si>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</si>
  <si>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</si>
  <si>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</si>
  <si>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</si>
  <si>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</si>
  <si>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</si>
  <si>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</si>
  <si>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</si>
  <si>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</si>
  <si>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</si>
  <si>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</si>
  <si>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</si>
  <si>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</si>
  <si>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</si>
  <si>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</si>
  <si>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</si>
  <si>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</si>
  <si>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</si>
  <si>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</si>
  <si>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</si>
  <si>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</si>
  <si>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</si>
  <si>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</si>
  <si>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</si>
  <si>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</si>
  <si>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</si>
  <si>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</si>
  <si>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</si>
  <si>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</si>
  <si>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</si>
  <si>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</si>
  <si>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</si>
  <si>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</si>
  <si>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</si>
  <si>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</si>
  <si>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</si>
  <si>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</si>
  <si>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</si>
  <si>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</si>
  <si>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</si>
  <si>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</si>
  <si>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</si>
  <si>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</si>
  <si>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</si>
  <si>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</si>
  <si>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</si>
  <si>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</si>
  <si>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</si>
  <si>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</si>
  <si>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</si>
  <si>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</si>
  <si>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</si>
  <si>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</si>
  <si>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</si>
  <si>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</si>
  <si>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</si>
  <si>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</si>
  <si>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</si>
  <si>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</si>
  <si>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</si>
  <si>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</si>
  <si>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</si>
  <si>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</si>
  <si>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</si>
  <si>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</si>
  <si>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</si>
  <si>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</si>
  <si>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</si>
  <si>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</si>
  <si>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</si>
  <si>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</si>
  <si>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</si>
  <si>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</si>
  <si>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</si>
  <si>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</si>
  <si>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</si>
  <si>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</si>
  <si>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</si>
  <si>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</si>
  <si>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</si>
  <si>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</si>
  <si>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</si>
  <si>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</si>
  <si>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</si>
  <si>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</si>
  <si>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</si>
  <si>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</si>
  <si>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</si>
  <si>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</si>
  <si>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</si>
  <si>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</si>
  <si>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</si>
  <si>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</si>
  <si>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</si>
  <si>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</si>
  <si>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</si>
  <si>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</si>
  <si>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</si>
  <si>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</si>
  <si>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</si>
  <si>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</si>
  <si>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</si>
  <si>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</si>
  <si>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</si>
  <si>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</si>
  <si>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</si>
  <si>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</si>
  <si>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</si>
  <si>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</si>
  <si>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</si>
  <si>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</si>
  <si>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</si>
  <si>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</si>
  <si>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</si>
  <si>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</si>
  <si>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</si>
  <si>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</si>
  <si>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</si>
  <si>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</si>
  <si>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</si>
  <si>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</si>
  <si>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</si>
  <si>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</si>
  <si>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</si>
  <si>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</si>
  <si>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</si>
  <si>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</si>
  <si>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</si>
  <si>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</si>
  <si>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</si>
  <si>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</si>
  <si>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</si>
  <si>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</si>
  <si>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</si>
  <si>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</si>
  <si>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</si>
  <si>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</si>
  <si>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</si>
  <si>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</si>
  <si>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</si>
  <si>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</si>
  <si>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</si>
  <si>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</si>
  <si>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</si>
  <si>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</si>
  <si>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</si>
  <si>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</si>
  <si>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</si>
  <si>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</si>
  <si>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</si>
  <si>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</si>
  <si>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</si>
  <si>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</si>
  <si>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</si>
  <si>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</si>
  <si>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</si>
  <si>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</si>
  <si>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</si>
  <si>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</si>
  <si>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</si>
  <si>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</si>
  <si>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</si>
  <si>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</si>
  <si>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</si>
  <si>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</si>
  <si>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</si>
  <si>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</si>
  <si>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</si>
  <si>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</si>
  <si>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</si>
  <si>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</si>
  <si>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</si>
  <si>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</si>
  <si>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</si>
  <si>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</si>
  <si>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</si>
  <si>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</si>
  <si>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</si>
  <si>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</si>
  <si>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</si>
  <si>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</si>
  <si>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</si>
  <si>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</si>
  <si>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</si>
  <si>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</si>
  <si>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</si>
  <si>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</si>
  <si>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</si>
  <si>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</si>
  <si>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</si>
  <si>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</si>
  <si>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</si>
  <si>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</si>
  <si>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</si>
  <si>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</si>
  <si>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</si>
  <si>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</si>
  <si>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</si>
  <si>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</si>
  <si>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</si>
  <si>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</si>
  <si>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</si>
  <si>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</si>
  <si>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</si>
  <si>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</si>
  <si>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</si>
  <si>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</si>
  <si>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</si>
  <si>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</si>
  <si>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</si>
  <si>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</si>
  <si>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</si>
  <si>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</si>
  <si>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</si>
  <si>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</si>
  <si>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</si>
  <si>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</si>
  <si>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</si>
  <si>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</si>
  <si>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</si>
  <si>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</si>
  <si>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</si>
  <si>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</si>
  <si>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</si>
  <si>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</si>
  <si>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</si>
  <si>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</si>
  <si>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</si>
  <si>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</si>
  <si>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</si>
  <si>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</si>
  <si>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</si>
  <si>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</si>
  <si>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</si>
  <si>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</si>
  <si>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</si>
  <si>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</si>
  <si>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</si>
  <si>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</si>
  <si>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</si>
  <si>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</si>
  <si>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</si>
  <si>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</si>
  <si>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</si>
  <si>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</si>
  <si>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</si>
  <si>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</si>
  <si>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</si>
  <si>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</si>
  <si>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</si>
  <si>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</si>
  <si>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</si>
  <si>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</si>
  <si>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</si>
  <si>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</si>
  <si>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</si>
  <si>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</si>
  <si>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</si>
  <si>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</si>
  <si>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</si>
  <si>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</si>
  <si>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</si>
  <si>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</si>
  <si>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</si>
  <si>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</si>
  <si>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</si>
  <si>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</si>
  <si>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</si>
  <si>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</si>
  <si>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</si>
  <si>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</si>
  <si>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</si>
  <si>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</si>
  <si>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</si>
  <si>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</si>
  <si>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</si>
  <si>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</si>
  <si>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</si>
  <si>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</si>
  <si>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</si>
  <si>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</si>
  <si>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</si>
  <si>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</si>
  <si>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</si>
  <si>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</si>
  <si>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</si>
  <si>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</si>
  <si>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</si>
  <si>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</si>
  <si>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</si>
  <si>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</si>
  <si>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</si>
  <si>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</si>
  <si>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</si>
  <si>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</si>
  <si>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</si>
  <si>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</si>
  <si>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</si>
  <si>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</si>
  <si>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</si>
  <si>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</si>
  <si>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</si>
  <si>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</si>
  <si>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</si>
  <si>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</si>
  <si>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</si>
  <si>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</si>
  <si>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</si>
  <si>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</si>
  <si>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</si>
  <si>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</si>
  <si>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</si>
  <si>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</si>
  <si>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</si>
  <si>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</si>
  <si>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</si>
  <si>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</si>
  <si>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</si>
  <si>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</si>
  <si>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</si>
  <si>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</si>
  <si>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</si>
  <si>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</si>
  <si>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</si>
  <si>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</si>
  <si>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</si>
  <si>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</si>
  <si>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</si>
  <si>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</si>
  <si>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</si>
  <si>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</si>
  <si>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</si>
  <si>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</si>
  <si>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</si>
  <si>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</si>
  <si>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</si>
  <si>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</si>
  <si>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</si>
  <si>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</si>
  <si>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</si>
  <si>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</si>
  <si>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</si>
  <si>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</si>
  <si>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</si>
  <si>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</si>
  <si>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</si>
  <si>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</si>
  <si>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</si>
  <si>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</si>
  <si>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</si>
  <si>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</si>
  <si>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</si>
  <si>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</si>
  <si>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</si>
  <si>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</si>
  <si>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</si>
  <si>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</si>
  <si>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</si>
  <si>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</si>
  <si>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</si>
  <si>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</si>
  <si>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</si>
  <si>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</si>
  <si>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</si>
  <si>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</si>
  <si>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</si>
  <si>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</si>
  <si>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</si>
  <si>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</si>
  <si>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</si>
  <si>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</si>
  <si>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</si>
  <si>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</si>
  <si>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</si>
  <si>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</si>
  <si>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</si>
  <si>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</si>
  <si>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</si>
  <si>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</si>
  <si>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</si>
  <si>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</si>
  <si>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</si>
  <si>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</si>
  <si>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</si>
  <si>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</si>
  <si>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</si>
  <si>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</si>
  <si>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</si>
  <si>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</si>
  <si>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</si>
  <si>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</si>
  <si>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</si>
  <si>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</si>
  <si>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</si>
  <si>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</si>
  <si>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</si>
  <si>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</si>
  <si>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</si>
  <si>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</si>
  <si>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</si>
  <si>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</si>
  <si>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</si>
  <si>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</si>
  <si>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</si>
  <si>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</si>
  <si>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</si>
  <si>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</si>
  <si>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</si>
  <si>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</si>
  <si>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</si>
  <si>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</si>
  <si>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</si>
  <si>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</si>
  <si>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</si>
  <si>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</si>
  <si>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</si>
  <si>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</si>
  <si>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</si>
  <si>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</si>
  <si>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</si>
  <si>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</si>
  <si>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</si>
  <si>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</si>
  <si>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</si>
  <si>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</si>
  <si>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</si>
  <si>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</si>
  <si>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</si>
  <si>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</si>
  <si>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</si>
  <si>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</si>
  <si>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</si>
  <si>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</si>
  <si>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</si>
  <si>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</si>
  <si>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</si>
  <si>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</si>
  <si>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</si>
  <si>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</si>
  <si>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</si>
  <si>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</si>
  <si>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</si>
  <si>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</si>
  <si>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</si>
  <si>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</si>
  <si>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</si>
  <si>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</si>
  <si>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</si>
  <si>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</si>
  <si>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</si>
  <si>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</si>
  <si>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</si>
  <si>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</si>
  <si>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</si>
  <si>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</si>
  <si>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</si>
  <si>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</si>
  <si>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</si>
  <si>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</si>
  <si>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</si>
  <si>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</si>
  <si>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</si>
  <si>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</si>
  <si>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</si>
  <si>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</si>
  <si>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</si>
  <si>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</si>
  <si>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</si>
  <si>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</si>
  <si>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</si>
  <si>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</si>
  <si>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</si>
  <si>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</si>
  <si>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</si>
  <si>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</si>
  <si>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</si>
  <si>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</si>
  <si>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</si>
  <si>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</si>
  <si>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</si>
  <si>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</si>
  <si>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</si>
  <si>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</si>
  <si>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</si>
  <si>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</si>
  <si>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</si>
  <si>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</si>
  <si>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</si>
  <si>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</si>
  <si>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</si>
  <si>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</si>
  <si>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</si>
  <si>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</si>
  <si>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</si>
  <si>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</si>
  <si>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</si>
  <si>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</si>
  <si>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</si>
  <si>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</si>
  <si>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</si>
  <si>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</si>
  <si>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</si>
  <si>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</si>
  <si>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</si>
  <si>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</si>
  <si>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</si>
  <si>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</si>
  <si>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</si>
  <si>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</si>
  <si>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</si>
  <si>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</si>
  <si>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</si>
  <si>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</si>
  <si>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</si>
  <si>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</si>
  <si>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</si>
  <si>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</si>
  <si>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</si>
  <si>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</si>
  <si>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</si>
  <si>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</si>
  <si>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</si>
  <si>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</si>
  <si>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</si>
  <si>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</si>
  <si>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</si>
  <si>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</si>
  <si>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</si>
  <si>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</si>
  <si>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</si>
  <si>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</si>
  <si>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</si>
  <si>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</si>
  <si>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</si>
  <si>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</si>
  <si>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</si>
  <si>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</si>
  <si>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</si>
  <si>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</si>
  <si>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</si>
  <si>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</si>
  <si>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</si>
  <si>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</si>
  <si>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</si>
  <si>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</si>
  <si>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</si>
  <si>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</si>
  <si>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</si>
  <si>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</si>
  <si>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</si>
  <si>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</si>
  <si>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</si>
  <si>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</si>
  <si>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</si>
  <si>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</si>
  <si>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</si>
  <si>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</si>
  <si>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</si>
  <si>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</si>
  <si>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</si>
  <si>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</si>
  <si>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</si>
  <si>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</si>
  <si>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</si>
  <si>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</si>
  <si>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</si>
  <si>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</si>
  <si>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</si>
  <si>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</si>
  <si>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</si>
  <si>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</si>
  <si>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</si>
  <si>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</si>
  <si>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</si>
  <si>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</si>
  <si>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</si>
  <si>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</si>
  <si>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</si>
  <si>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</si>
  <si>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</si>
  <si>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</si>
  <si>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</si>
  <si>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</si>
  <si>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</si>
  <si>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</si>
  <si>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</si>
  <si>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</si>
  <si>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</si>
  <si>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</si>
  <si>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</si>
  <si>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</si>
  <si>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</si>
  <si>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</si>
  <si>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</si>
  <si>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</si>
  <si>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</si>
  <si>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</si>
  <si>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</si>
  <si>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</si>
  <si>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</si>
  <si>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</si>
  <si>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</si>
  <si>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</si>
  <si>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</si>
  <si>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</si>
  <si>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</si>
  <si>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</si>
  <si>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</si>
  <si>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</si>
  <si>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</si>
  <si>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</si>
  <si>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</si>
  <si>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</si>
  <si>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</si>
  <si>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</si>
  <si>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</si>
  <si>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</si>
  <si>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</si>
  <si>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</si>
  <si>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</si>
  <si>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</si>
  <si>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</si>
  <si>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</si>
  <si>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</si>
  <si>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</si>
  <si>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</si>
  <si>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</si>
  <si>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</si>
  <si>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</si>
  <si>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</si>
  <si>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</si>
  <si>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</si>
  <si>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</si>
  <si>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</si>
  <si>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</si>
  <si>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</si>
  <si>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</si>
  <si>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</si>
  <si>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</si>
  <si>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</si>
  <si>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</si>
  <si>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</si>
  <si>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</si>
  <si>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</si>
  <si>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</si>
  <si>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</si>
  <si>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</si>
  <si>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</si>
  <si>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</si>
  <si>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</si>
  <si>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</si>
  <si>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</si>
  <si>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</si>
  <si>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</si>
  <si>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</si>
  <si>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</si>
  <si>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</si>
  <si>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</si>
  <si>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</si>
  <si>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</si>
  <si>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</si>
  <si>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</si>
  <si>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</si>
  <si>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</si>
  <si>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</si>
  <si>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</si>
  <si>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</si>
  <si>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</si>
  <si>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</si>
  <si>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</si>
  <si>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</si>
  <si>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</si>
  <si>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</si>
  <si>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</si>
  <si>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</si>
  <si>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</si>
  <si>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</si>
  <si>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</si>
  <si>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</si>
  <si>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</si>
  <si>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</si>
  <si>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</si>
  <si>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</si>
  <si>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</si>
  <si>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</si>
  <si>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</si>
  <si>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</si>
  <si>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</si>
  <si>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</si>
  <si>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</si>
  <si>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</si>
  <si>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</si>
  <si>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</si>
  <si>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</si>
  <si>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</si>
  <si>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</si>
  <si>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</si>
  <si>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</si>
  <si>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</si>
  <si>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</si>
  <si>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</si>
  <si>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</si>
  <si>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</si>
  <si>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</si>
  <si>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</si>
  <si>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</si>
  <si>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</si>
  <si>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</si>
  <si>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</si>
  <si>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</si>
  <si>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</si>
  <si>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</si>
  <si>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</si>
  <si>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</si>
  <si>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</si>
  <si>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</si>
  <si>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</si>
  <si>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</si>
  <si>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</si>
  <si>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</si>
  <si>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</si>
  <si>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</si>
  <si>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</si>
  <si>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</si>
  <si>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</si>
  <si>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</si>
  <si>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</si>
  <si>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</si>
  <si>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</si>
  <si>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</si>
  <si>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</si>
  <si>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</si>
  <si>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</si>
  <si>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</si>
  <si>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</si>
  <si>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</si>
  <si>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</si>
  <si>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</si>
  <si>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</si>
  <si>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</si>
  <si>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</si>
  <si>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</si>
  <si>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</si>
  <si>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</si>
  <si>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</si>
  <si>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</si>
  <si>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</si>
  <si>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</si>
  <si>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</si>
  <si>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</si>
  <si>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</si>
  <si>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</si>
  <si>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</si>
  <si>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</si>
  <si>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</si>
  <si>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</si>
  <si>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</si>
  <si>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</si>
  <si>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</si>
  <si>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</si>
  <si>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</si>
  <si>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</si>
  <si>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</si>
  <si>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</si>
  <si>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</si>
  <si>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</si>
  <si>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</si>
  <si>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</si>
  <si>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</si>
  <si>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</si>
  <si>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</si>
  <si>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</si>
  <si>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</si>
  <si>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</si>
  <si>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</si>
  <si>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</si>
  <si>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</si>
  <si>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</si>
  <si>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</si>
  <si>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</si>
  <si>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</si>
  <si>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</si>
  <si>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</si>
  <si>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</si>
  <si>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</si>
  <si>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</si>
  <si>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</si>
  <si>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</si>
  <si>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</si>
  <si>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</si>
  <si>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</si>
  <si>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</si>
  <si>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</si>
  <si>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</si>
  <si>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</si>
  <si>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</si>
  <si>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</si>
  <si>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</si>
  <si>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</si>
  <si>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</si>
  <si>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</si>
  <si>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</si>
  <si>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</si>
  <si>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</si>
  <si>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</si>
  <si>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</si>
  <si>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</si>
  <si>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</si>
  <si>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</si>
  <si>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</si>
  <si>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</si>
  <si>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</si>
  <si>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</si>
  <si>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</si>
  <si>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</si>
  <si>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</si>
  <si>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</si>
  <si>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</si>
  <si>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</si>
  <si>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</si>
  <si>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</si>
  <si>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</si>
  <si>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</si>
  <si>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</si>
  <si>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</si>
  <si>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</si>
  <si>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</si>
  <si>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</si>
  <si>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</si>
  <si>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</si>
  <si>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</si>
  <si>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</si>
  <si>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</si>
  <si>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</si>
  <si>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</si>
  <si>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</si>
  <si>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</si>
  <si>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</si>
  <si>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</si>
  <si>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</si>
  <si>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</si>
  <si>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</si>
  <si>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</si>
  <si>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</si>
  <si>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</si>
  <si>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</si>
  <si>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</si>
  <si>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</si>
  <si>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</si>
  <si>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</si>
  <si>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</si>
  <si>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</si>
  <si>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</si>
  <si>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</si>
  <si>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</si>
  <si>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</si>
  <si>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</si>
  <si>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</si>
  <si>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</si>
  <si>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</si>
  <si>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</si>
  <si>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</si>
  <si>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</si>
  <si>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</si>
  <si>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</si>
  <si>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</si>
  <si>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</si>
  <si>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</si>
  <si>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</si>
  <si>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</si>
  <si>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</si>
  <si>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</si>
  <si>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</si>
  <si>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</si>
  <si>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</si>
  <si>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</si>
  <si>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</si>
  <si>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</si>
  <si>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</si>
  <si>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</si>
  <si>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</si>
  <si>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</si>
  <si>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</si>
  <si>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</si>
  <si>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</si>
  <si>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</si>
  <si>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</si>
  <si>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</si>
  <si>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</si>
  <si>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</si>
  <si>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</si>
  <si>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</si>
  <si>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</si>
  <si>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</si>
  <si>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</si>
  <si>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</si>
  <si>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</si>
  <si>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</si>
  <si>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</si>
  <si>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</si>
  <si>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</si>
  <si>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</si>
  <si>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</si>
  <si>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</si>
  <si>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</si>
  <si>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</si>
  <si>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</si>
  <si>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</si>
  <si>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</si>
  <si>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</si>
  <si>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</si>
  <si>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</si>
  <si>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</si>
  <si>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</si>
  <si>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</si>
  <si>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</si>
  <si>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</si>
  <si>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</si>
  <si>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</si>
  <si>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</si>
  <si>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</si>
  <si>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</si>
  <si>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</si>
  <si>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</si>
  <si>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</si>
  <si>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</si>
  <si>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</si>
  <si>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</si>
  <si>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</si>
  <si>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</si>
  <si>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</si>
  <si>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</si>
  <si>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</si>
  <si>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</si>
  <si>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</si>
  <si>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</si>
  <si>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</si>
  <si>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</si>
  <si>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</si>
  <si>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</si>
  <si>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</si>
  <si>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</si>
  <si>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</si>
  <si>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</si>
  <si>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</si>
  <si>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</si>
  <si>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</si>
  <si>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</si>
  <si>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</si>
  <si>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</si>
  <si>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</si>
  <si>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</si>
  <si>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</si>
  <si>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</si>
  <si>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</si>
  <si>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</si>
  <si>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</si>
  <si>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</si>
  <si>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</si>
  <si>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</si>
  <si>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</si>
  <si>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</si>
  <si>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</si>
  <si>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</si>
  <si>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</si>
  <si>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</si>
  <si>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</si>
  <si>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</si>
  <si>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</si>
  <si>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</si>
  <si>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</si>
  <si>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</si>
  <si>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</si>
  <si>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</si>
  <si>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</si>
  <si>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</si>
  <si>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</si>
  <si>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</si>
  <si>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</si>
  <si>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</si>
  <si>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</si>
  <si>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</si>
  <si>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</si>
  <si>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</si>
  <si>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</si>
  <si>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</si>
  <si>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</si>
  <si>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</si>
  <si>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</si>
  <si>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</si>
  <si>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</si>
  <si>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</si>
  <si>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</si>
  <si>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</si>
  <si>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</si>
  <si>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</si>
  <si>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</si>
  <si>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</si>
  <si>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</si>
  <si>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</si>
  <si>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</si>
  <si>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</si>
  <si>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</si>
  <si>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</si>
  <si>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</si>
  <si>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</si>
  <si>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</si>
  <si>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</si>
  <si>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</si>
  <si>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</si>
  <si>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</si>
  <si>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</si>
  <si>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</si>
  <si>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</si>
  <si>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</si>
  <si>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</si>
  <si>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</si>
  <si>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</si>
  <si>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</si>
  <si>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</si>
  <si>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</si>
  <si>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</si>
  <si>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</si>
  <si>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</si>
  <si>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</si>
  <si>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</si>
  <si>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</si>
  <si>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</si>
  <si>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</si>
  <si>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</si>
  <si>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</si>
  <si>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</si>
  <si>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</si>
  <si>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</si>
  <si>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</si>
  <si>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</si>
  <si>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</si>
  <si>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</si>
  <si>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</si>
  <si>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</si>
  <si>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</si>
  <si>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</si>
  <si>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</si>
  <si>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</si>
  <si>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</si>
  <si>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</si>
  <si>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</si>
  <si>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</si>
  <si>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</si>
  <si>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</si>
  <si>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</si>
  <si>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</si>
  <si>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</si>
  <si>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</si>
  <si>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</si>
  <si>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</si>
  <si>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</si>
  <si>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</si>
  <si>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</si>
  <si>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</si>
  <si>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</si>
  <si>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</si>
  <si>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</si>
  <si>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</si>
  <si>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</si>
  <si>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</si>
  <si>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</si>
  <si>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</si>
  <si>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</si>
  <si>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</si>
  <si>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</si>
  <si>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</si>
  <si>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</si>
  <si>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</si>
  <si>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</si>
  <si>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</si>
  <si>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</si>
  <si>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</si>
  <si>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</si>
  <si>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</si>
  <si>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</si>
  <si>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</si>
  <si>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</si>
  <si>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</si>
  <si>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</si>
  <si>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</si>
  <si>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</si>
  <si>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</si>
  <si>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</si>
  <si>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</si>
  <si>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</si>
  <si>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</si>
  <si>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</si>
  <si>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</si>
  <si>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</si>
  <si>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</si>
  <si>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</si>
  <si>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</si>
  <si>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</si>
  <si>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</si>
  <si>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</si>
  <si>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</si>
  <si>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</si>
  <si>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</si>
  <si>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</si>
  <si>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</si>
  <si>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</si>
  <si>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</si>
  <si>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</si>
  <si>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</si>
  <si>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</si>
  <si>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</si>
  <si>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</si>
  <si>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</si>
  <si>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</si>
  <si>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</si>
  <si>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</si>
  <si>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</si>
  <si>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</si>
  <si>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</si>
  <si>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</si>
  <si>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</si>
  <si>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</si>
  <si>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</si>
  <si>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</si>
  <si>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</si>
  <si>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</si>
  <si>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</si>
  <si>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</si>
  <si>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</si>
  <si>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</si>
  <si>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</si>
  <si>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</si>
  <si>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</si>
  <si>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</si>
  <si>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</si>
  <si>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</si>
  <si>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</si>
  <si>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</si>
  <si>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</si>
  <si>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</si>
  <si>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</si>
  <si>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</si>
  <si>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</si>
  <si>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</si>
  <si>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</si>
  <si>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</si>
  <si>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</si>
  <si>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</si>
  <si>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</si>
  <si>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</si>
  <si>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</si>
  <si>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</si>
  <si>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</si>
  <si>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</si>
  <si>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</si>
  <si>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</si>
  <si>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</si>
  <si>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</si>
  <si>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</si>
  <si>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</si>
  <si>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</si>
  <si>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</si>
  <si>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</si>
  <si>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</si>
  <si>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</si>
  <si>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</si>
  <si>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</si>
  <si>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</si>
  <si>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</si>
  <si>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</si>
  <si>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</si>
  <si>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</si>
  <si>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</si>
  <si>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</si>
  <si>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</si>
  <si>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</si>
  <si>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</si>
  <si>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</si>
  <si>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</si>
  <si>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</si>
  <si>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</si>
  <si>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</si>
  <si>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</si>
  <si>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</si>
  <si>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</si>
  <si>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</si>
  <si>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</si>
  <si>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</si>
  <si>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</si>
  <si>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</si>
  <si>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</si>
  <si>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</si>
  <si>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</si>
  <si>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</si>
  <si>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</si>
  <si>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</si>
  <si>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</si>
  <si>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</si>
  <si>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</si>
  <si>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</si>
  <si>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</si>
  <si>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</si>
  <si>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</si>
  <si>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</si>
  <si>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</si>
  <si>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</si>
  <si>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</si>
  <si>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</si>
  <si>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</si>
  <si>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</si>
  <si>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</si>
  <si>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</si>
  <si>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</si>
  <si>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</si>
  <si>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</si>
  <si>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</si>
  <si>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</si>
  <si>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</si>
  <si>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</si>
  <si>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</si>
  <si>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</si>
  <si>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</si>
  <si>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</si>
  <si>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</si>
  <si>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</si>
  <si>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</si>
  <si>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</si>
  <si>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</si>
  <si>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</si>
  <si>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</si>
  <si>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</si>
  <si>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</si>
  <si>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</si>
  <si>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</si>
  <si>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</si>
  <si>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</si>
  <si>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</si>
  <si>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</si>
  <si>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</si>
  <si>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</si>
  <si>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</si>
  <si>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</si>
  <si>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</si>
  <si>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</si>
  <si>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</si>
  <si>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</si>
  <si>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</si>
  <si>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</si>
  <si>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</si>
  <si>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</si>
  <si>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</si>
  <si>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</si>
  <si>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</si>
  <si>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</si>
  <si>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</si>
  <si>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</si>
  <si>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</si>
  <si>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</si>
  <si>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</si>
  <si>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</si>
  <si>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</si>
  <si>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</si>
  <si>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</si>
  <si>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</si>
  <si>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</si>
  <si>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</si>
  <si>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</si>
  <si>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</si>
  <si>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</si>
  <si>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</si>
  <si>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</si>
  <si>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</si>
  <si>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</si>
  <si>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</si>
  <si>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</si>
  <si>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</si>
  <si>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</si>
  <si>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</si>
  <si>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</si>
  <si>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</si>
  <si>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</si>
  <si>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</si>
  <si>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</si>
  <si>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</si>
  <si>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</si>
  <si>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</si>
  <si>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</si>
  <si>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</si>
  <si>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</si>
  <si>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</si>
  <si>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</si>
  <si>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</si>
  <si>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</si>
  <si>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</si>
  <si>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</si>
  <si>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</si>
  <si>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</si>
  <si>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</si>
  <si>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</si>
  <si>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</si>
  <si>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</si>
  <si>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</si>
  <si>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</si>
  <si>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</si>
  <si>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</si>
  <si>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</si>
  <si>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</si>
  <si>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</si>
  <si>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</si>
  <si>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</si>
  <si>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</si>
  <si>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</si>
  <si>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</si>
  <si>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</si>
  <si>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</si>
  <si>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</si>
  <si>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</si>
  <si>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</si>
  <si>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</si>
  <si>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</si>
  <si>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</si>
  <si>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</si>
  <si>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</si>
  <si>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</si>
  <si>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</si>
  <si>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</si>
  <si>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</si>
  <si>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</si>
  <si>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</si>
  <si>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</si>
  <si>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</si>
  <si>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</si>
  <si>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</si>
  <si>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</si>
  <si>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</si>
  <si>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</si>
  <si>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</si>
  <si>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</si>
  <si>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</si>
  <si>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</si>
  <si>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</si>
  <si>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</si>
  <si>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</si>
  <si>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</si>
  <si>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</si>
  <si>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</si>
  <si>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</si>
  <si>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</si>
  <si>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</si>
  <si>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</si>
  <si>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</si>
  <si>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</si>
  <si>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</si>
  <si>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</si>
  <si>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</si>
  <si>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</si>
  <si>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</si>
  <si>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</si>
  <si>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</si>
  <si>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</si>
  <si>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</si>
  <si>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</si>
  <si>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</si>
  <si>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</si>
  <si>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</si>
  <si>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</si>
  <si>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</si>
  <si>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</si>
  <si>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</si>
  <si>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</si>
  <si>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</si>
  <si>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</si>
  <si>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</si>
  <si>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</si>
  <si>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</si>
  <si>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</si>
  <si>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</si>
  <si>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</si>
  <si>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</si>
  <si>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</si>
  <si>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</si>
  <si>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</si>
  <si>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</si>
  <si>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</si>
  <si>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</si>
  <si>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</si>
  <si>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</si>
  <si>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</si>
  <si>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</si>
  <si>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</si>
  <si>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</si>
  <si>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</si>
  <si>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</si>
  <si>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</si>
  <si>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</si>
  <si>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</si>
  <si>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</si>
  <si>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</si>
  <si>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</si>
  <si>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</si>
  <si>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</si>
  <si>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</si>
  <si>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</si>
  <si>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</si>
  <si>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</si>
  <si>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</si>
  <si>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</si>
  <si>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</si>
  <si>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</si>
  <si>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</si>
  <si>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</si>
  <si>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</si>
  <si>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</si>
  <si>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</si>
  <si>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</si>
  <si>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</si>
  <si>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</si>
  <si>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</si>
  <si>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</si>
  <si>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</si>
  <si>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</si>
  <si>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</si>
  <si>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</si>
  <si>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</si>
  <si>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</si>
  <si>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</si>
  <si>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</si>
  <si>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</si>
  <si>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</si>
  <si>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</si>
  <si>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</si>
  <si>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</si>
  <si>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</si>
  <si>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</si>
  <si>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</si>
  <si>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</si>
  <si>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</si>
  <si>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</si>
  <si>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</si>
  <si>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</si>
  <si>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</si>
  <si>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</si>
  <si>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</si>
  <si>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</si>
  <si>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</si>
  <si>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</si>
  <si>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</si>
  <si>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</si>
  <si>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</si>
  <si>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</si>
  <si>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</si>
  <si>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</si>
  <si>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</si>
  <si>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</si>
  <si>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</si>
  <si>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</si>
  <si>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</si>
  <si>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</si>
  <si>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</si>
  <si>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</si>
  <si>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</si>
  <si>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</si>
  <si>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</si>
  <si>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</si>
  <si>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</si>
  <si>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</si>
  <si>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</si>
  <si>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</si>
  <si>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</si>
  <si>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</si>
  <si>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</si>
  <si>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</si>
  <si>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</si>
  <si>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</si>
  <si>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</si>
  <si>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</si>
  <si>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</si>
  <si>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</si>
  <si>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</si>
  <si>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</si>
  <si>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</si>
  <si>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</si>
  <si>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</si>
  <si>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</si>
  <si>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</si>
  <si>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</si>
  <si>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</si>
  <si>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</si>
  <si>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</si>
  <si>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</si>
  <si>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</si>
  <si>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</si>
  <si>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</si>
  <si>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</si>
  <si>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</si>
  <si>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</si>
  <si>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</si>
  <si>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</si>
  <si>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</si>
  <si>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</si>
  <si>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</si>
  <si>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</si>
  <si>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</si>
  <si>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</si>
  <si>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</si>
  <si>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</si>
  <si>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</si>
  <si>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</si>
  <si>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</si>
  <si>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</si>
  <si>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</si>
  <si>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</si>
  <si>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</si>
  <si>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</si>
  <si>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</si>
  <si>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</si>
  <si>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</si>
  <si>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</si>
  <si>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</si>
  <si>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</si>
  <si>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</si>
  <si>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</si>
  <si>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</si>
  <si>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</si>
  <si>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</si>
  <si>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</si>
  <si>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</si>
  <si>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</si>
  <si>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</si>
  <si>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</si>
  <si>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</si>
  <si>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</si>
  <si>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</si>
  <si>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</si>
  <si>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</si>
  <si>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</si>
  <si>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</si>
  <si>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</si>
  <si>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</si>
  <si>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</si>
  <si>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</si>
  <si>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</si>
  <si>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</si>
  <si>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</si>
  <si>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</si>
  <si>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</si>
  <si>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</si>
  <si>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</si>
  <si>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</si>
  <si>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</si>
  <si>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</si>
  <si>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</si>
  <si>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</si>
  <si>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</si>
  <si>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</si>
  <si>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</si>
  <si>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</si>
  <si>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</si>
  <si>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</si>
  <si>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</si>
  <si>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</si>
  <si>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</si>
  <si>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</si>
  <si>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</si>
  <si>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</si>
  <si>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</si>
  <si>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</si>
  <si>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</si>
  <si>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</si>
  <si>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</si>
  <si>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</si>
  <si>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</si>
  <si>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</si>
  <si>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</si>
  <si>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</si>
  <si>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</si>
  <si>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</si>
  <si>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</si>
  <si>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</si>
  <si>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</si>
  <si>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</si>
  <si>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</si>
  <si>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</si>
  <si>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</si>
  <si>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</si>
  <si>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</si>
  <si>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</si>
  <si>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</si>
  <si>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</si>
  <si>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</si>
  <si>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</si>
  <si>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</si>
  <si>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</si>
  <si>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</si>
  <si>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</si>
  <si>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</si>
  <si>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</si>
  <si>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</si>
  <si>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</si>
  <si>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</si>
  <si>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</si>
  <si>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</si>
  <si>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</si>
  <si>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</si>
  <si>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</si>
  <si>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</si>
  <si>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</si>
  <si>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</si>
  <si>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</si>
  <si>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</si>
  <si>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</si>
  <si>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</si>
  <si>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</si>
  <si>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</si>
  <si>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</si>
  <si>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</si>
  <si>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</si>
  <si>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</si>
  <si>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</si>
  <si>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</si>
  <si>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</si>
  <si>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</si>
  <si>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</si>
  <si>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</si>
  <si>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</si>
  <si>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</si>
  <si>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</si>
  <si>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</si>
  <si>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</si>
  <si>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</si>
  <si>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</si>
  <si>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</si>
  <si>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</si>
  <si>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</si>
  <si>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</si>
  <si>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</si>
  <si>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</si>
  <si>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</si>
  <si>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</si>
  <si>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</si>
  <si>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</si>
  <si>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</si>
  <si>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</si>
  <si>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</si>
  <si>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</si>
  <si>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</si>
  <si>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</si>
  <si>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</si>
  <si>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</si>
  <si>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</si>
  <si>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</si>
  <si>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</si>
  <si>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</si>
  <si>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</si>
  <si>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</si>
  <si>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</si>
  <si>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</si>
  <si>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</si>
  <si>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</si>
  <si>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</si>
  <si>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</si>
  <si>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</si>
  <si>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</si>
  <si>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</si>
  <si>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</si>
  <si>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</si>
  <si>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</si>
  <si>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</si>
  <si>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</si>
  <si>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</si>
  <si>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</si>
  <si>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</si>
  <si>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</si>
  <si>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</si>
  <si>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</si>
  <si>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</si>
  <si>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</si>
  <si>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</si>
  <si>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</si>
  <si>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</si>
  <si>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</si>
  <si>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</si>
  <si>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</si>
  <si>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</si>
  <si>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</si>
  <si>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</si>
  <si>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</si>
  <si>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</si>
  <si>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</si>
  <si>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</si>
  <si>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</si>
  <si>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</si>
  <si>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</si>
  <si>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</si>
  <si>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</si>
  <si>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</si>
  <si>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</si>
  <si>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</si>
  <si>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</si>
  <si>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</si>
  <si>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</si>
  <si>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</si>
  <si>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</si>
  <si>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</si>
  <si>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</si>
  <si>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</si>
  <si>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</si>
  <si>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</si>
  <si>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</si>
  <si>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</si>
  <si>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</si>
  <si>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</si>
  <si>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</si>
  <si>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</si>
  <si>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</si>
  <si>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</si>
  <si>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</si>
  <si>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</si>
  <si>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</si>
  <si>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</si>
  <si>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</si>
  <si>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</si>
  <si>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</si>
  <si>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</si>
  <si>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</si>
  <si>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</si>
  <si>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</si>
  <si>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</si>
  <si>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</si>
  <si>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</si>
  <si>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</si>
  <si>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</si>
  <si>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</si>
  <si>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</si>
  <si>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</si>
  <si>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</si>
  <si>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</si>
  <si>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</si>
  <si>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</si>
  <si>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</si>
  <si>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</si>
  <si>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</si>
  <si>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</si>
  <si>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</si>
  <si>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</si>
  <si>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</si>
  <si>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</si>
  <si>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</si>
  <si>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</si>
  <si>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</si>
  <si>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</si>
  <si>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</si>
  <si>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</si>
  <si>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</si>
  <si>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</si>
  <si>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</si>
  <si>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</si>
  <si>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</si>
  <si>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</si>
  <si>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</si>
  <si>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</si>
  <si>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</si>
  <si>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</si>
  <si>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</si>
  <si>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</si>
  <si>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</si>
  <si>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</si>
  <si>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</si>
  <si>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</si>
  <si>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</si>
  <si>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</si>
  <si>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</si>
  <si>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</si>
  <si>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</si>
  <si>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</si>
  <si>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</si>
  <si>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</si>
  <si>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</si>
  <si>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</si>
  <si>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</si>
  <si>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</si>
  <si>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</si>
  <si>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</si>
  <si>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</si>
  <si>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</si>
  <si>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</si>
  <si>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</si>
  <si>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</si>
  <si>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</si>
  <si>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</si>
  <si>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</si>
  <si>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</si>
  <si>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</si>
  <si>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</si>
  <si>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</si>
  <si>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</si>
  <si>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</si>
  <si>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</si>
  <si>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</si>
  <si>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</si>
  <si>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</si>
  <si>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</si>
  <si>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</si>
  <si>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</si>
  <si>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</si>
  <si>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</si>
  <si>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</si>
  <si>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</si>
  <si>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</si>
  <si>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</si>
  <si>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</si>
  <si>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</si>
  <si>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</si>
  <si>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</si>
  <si>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</si>
  <si>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</si>
  <si>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</si>
  <si>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</si>
  <si>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</si>
  <si>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</si>
  <si>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</si>
  <si>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</si>
  <si>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</si>
  <si>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</si>
  <si>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</si>
  <si>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</si>
  <si>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</si>
  <si>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</si>
  <si>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</si>
  <si>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</si>
  <si>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</si>
  <si>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</si>
  <si>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</si>
  <si>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</si>
  <si>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</si>
  <si>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</si>
  <si>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</si>
  <si>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</si>
  <si>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</si>
  <si>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</si>
  <si>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</si>
  <si>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</si>
  <si>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</si>
  <si>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</si>
  <si>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</si>
  <si>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</si>
  <si>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</si>
  <si>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</si>
  <si>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</si>
  <si>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</si>
  <si>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</si>
  <si>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</si>
  <si>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</si>
  <si>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</si>
  <si>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</si>
  <si>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</si>
  <si>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</si>
  <si>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</si>
  <si>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</si>
  <si>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</si>
  <si>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</si>
  <si>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</si>
  <si>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</si>
  <si>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</si>
  <si>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</si>
  <si>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</si>
  <si>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</si>
  <si>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</si>
  <si>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</si>
  <si>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</si>
  <si>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</si>
  <si>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</si>
  <si>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</si>
  <si>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</si>
  <si>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</si>
  <si>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</si>
  <si>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</si>
  <si>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</si>
  <si>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</si>
  <si>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</si>
  <si>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</si>
  <si>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</si>
  <si>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</si>
  <si>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</si>
  <si>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</si>
  <si>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</si>
  <si>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</si>
  <si>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</si>
  <si>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</si>
  <si>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</si>
  <si>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</si>
  <si>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</si>
  <si>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</si>
  <si>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</si>
  <si>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</si>
  <si>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</si>
  <si>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</si>
  <si>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</si>
  <si>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</si>
  <si>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</si>
  <si>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</si>
  <si>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</si>
  <si>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</si>
  <si>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</si>
  <si>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</si>
  <si>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</si>
  <si>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</si>
  <si>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</si>
  <si>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</si>
  <si>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</si>
  <si>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</si>
  <si>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</si>
  <si>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</si>
  <si>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</si>
  <si>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</si>
  <si>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</si>
  <si>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</si>
  <si>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</si>
  <si>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</si>
  <si>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</si>
  <si>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</si>
  <si>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</si>
  <si>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</si>
  <si>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</si>
  <si>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</si>
  <si>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</si>
  <si>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</si>
  <si>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</si>
  <si>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</si>
  <si>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</si>
  <si>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</si>
  <si>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</si>
  <si>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</si>
  <si>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</si>
  <si>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</si>
  <si>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</si>
  <si>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</si>
  <si>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</si>
  <si>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</si>
  <si>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</si>
  <si>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</si>
  <si>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</si>
  <si>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</si>
  <si>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</si>
  <si>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</si>
  <si>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</si>
  <si>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</si>
  <si>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</si>
  <si>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</si>
  <si>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</si>
  <si>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</si>
  <si>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</si>
  <si>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</si>
  <si>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</si>
  <si>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</si>
  <si>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</si>
  <si>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</si>
  <si>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</si>
  <si>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</si>
  <si>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</si>
  <si>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</si>
  <si>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</si>
  <si>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</si>
  <si>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</si>
  <si>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</si>
  <si>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</si>
  <si>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</si>
  <si>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</si>
  <si>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</si>
  <si>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</si>
  <si>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</si>
  <si>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</si>
  <si>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</si>
  <si>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</si>
  <si>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</si>
  <si>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</si>
  <si>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</si>
  <si>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</si>
  <si>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</si>
  <si>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</si>
  <si>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</si>
  <si>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</si>
  <si>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</si>
  <si>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</si>
  <si>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</si>
  <si>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</si>
  <si>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</si>
  <si>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</si>
  <si>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</si>
  <si>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</si>
  <si>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</si>
  <si>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</si>
  <si>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</si>
  <si>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</si>
  <si>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</si>
  <si>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</si>
  <si>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</si>
  <si>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</si>
  <si>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</si>
  <si>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</si>
  <si>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</si>
  <si>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</si>
  <si>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</si>
  <si>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</si>
  <si>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</si>
  <si>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</si>
  <si>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</si>
  <si>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</si>
  <si>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</si>
  <si>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</si>
  <si>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</si>
  <si>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</si>
  <si>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</si>
  <si>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</si>
  <si>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</si>
  <si>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</si>
  <si>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</si>
  <si>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</si>
  <si>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</si>
  <si>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</si>
  <si>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</si>
  <si>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</si>
  <si>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</si>
  <si>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</si>
  <si>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</si>
  <si>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</si>
  <si>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</si>
  <si>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</si>
  <si>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</si>
  <si>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</si>
  <si>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</si>
  <si>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</si>
  <si>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</si>
  <si>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</si>
  <si>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</si>
  <si>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</si>
  <si>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</si>
  <si>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</si>
  <si>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</si>
  <si>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</si>
  <si>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</si>
  <si>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</si>
  <si>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</si>
  <si>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</si>
  <si>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</si>
  <si>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</si>
  <si>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</si>
  <si>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</si>
  <si>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</si>
  <si>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</si>
  <si>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</si>
  <si>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</si>
  <si>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</si>
  <si>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</si>
  <si>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</si>
  <si>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</si>
  <si>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</si>
  <si>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</si>
  <si>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</si>
  <si>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</si>
  <si>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</si>
  <si>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</si>
  <si>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</si>
  <si>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</si>
  <si>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</si>
  <si>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</si>
  <si>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</si>
  <si>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</si>
  <si>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</si>
  <si>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</si>
  <si>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</si>
  <si>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</si>
  <si>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</si>
  <si>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</si>
  <si>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</si>
  <si>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</si>
  <si>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</si>
  <si>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</si>
  <si>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</si>
  <si>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</si>
  <si>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</si>
  <si>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</si>
  <si>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</si>
  <si>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</si>
  <si>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</si>
  <si>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</si>
  <si>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</si>
  <si>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</si>
  <si>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</si>
  <si>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</si>
  <si>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</si>
  <si>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</si>
  <si>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</si>
  <si>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</si>
  <si>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</si>
  <si>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</si>
  <si>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</si>
  <si>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</si>
  <si>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</si>
  <si>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</si>
  <si>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</si>
  <si>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</si>
  <si>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</si>
  <si>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</si>
  <si>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</si>
  <si>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</si>
  <si>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</si>
  <si>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</si>
  <si>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</si>
  <si>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</si>
  <si>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</si>
  <si>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</si>
  <si>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</si>
  <si>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</si>
  <si>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</si>
  <si>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</si>
  <si>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</si>
  <si>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</si>
  <si>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</si>
  <si>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</si>
  <si>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</si>
  <si>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</si>
  <si>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</si>
  <si>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</si>
  <si>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</si>
  <si>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</si>
  <si>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</si>
  <si>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</si>
  <si>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</si>
  <si>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</si>
  <si>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</si>
  <si>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</si>
  <si>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</si>
  <si>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</si>
  <si>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</si>
  <si>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</si>
  <si>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</si>
  <si>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</si>
  <si>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</si>
  <si>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</si>
  <si>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</si>
  <si>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</si>
  <si>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</si>
  <si>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</si>
  <si>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</si>
  <si>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</si>
  <si>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</si>
  <si>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</si>
  <si>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</si>
  <si>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</si>
  <si>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</si>
  <si>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</si>
  <si>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</si>
  <si>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</si>
  <si>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</si>
  <si>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</si>
  <si>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</si>
  <si>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</si>
  <si>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</si>
  <si>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</si>
  <si>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</si>
  <si>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</si>
  <si>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</si>
  <si>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</si>
  <si>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</si>
  <si>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</si>
  <si>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</si>
  <si>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</si>
  <si>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</si>
  <si>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</si>
  <si>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</si>
  <si>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</si>
  <si>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</si>
  <si>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</si>
  <si>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</si>
  <si>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</si>
  <si>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</si>
  <si>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</si>
  <si>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</si>
  <si>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</si>
  <si>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</si>
  <si>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</si>
  <si>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</si>
  <si>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</si>
  <si>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</si>
  <si>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</si>
  <si>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</si>
  <si>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</si>
  <si>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</si>
  <si>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</si>
  <si>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</si>
  <si>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</si>
  <si>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</si>
  <si>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</si>
  <si>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</si>
  <si>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</si>
  <si>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</si>
  <si>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</si>
  <si>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</si>
  <si>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</si>
  <si>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</si>
  <si>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</si>
  <si>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</si>
  <si>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</si>
  <si>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</si>
  <si>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</si>
  <si>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</si>
  <si>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</si>
  <si>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</si>
  <si>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</si>
  <si>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</si>
  <si>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</si>
  <si>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</si>
  <si>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</si>
  <si>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</si>
  <si>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</si>
  <si>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</si>
  <si>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</si>
  <si>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</si>
  <si>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</si>
  <si>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</si>
  <si>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</si>
  <si>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</si>
  <si>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</si>
  <si>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</si>
  <si>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</si>
  <si>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</si>
  <si>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</si>
  <si>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</si>
  <si>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</si>
  <si>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</si>
  <si>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</si>
  <si>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</si>
  <si>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</si>
  <si>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</si>
  <si>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</si>
  <si>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</si>
  <si>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</si>
  <si>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</si>
  <si>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</si>
  <si>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</si>
  <si>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</si>
  <si>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</si>
  <si>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</si>
  <si>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</si>
  <si>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</si>
  <si>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</si>
  <si>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</si>
  <si>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</si>
  <si>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</si>
  <si>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</si>
  <si>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</si>
  <si>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</si>
  <si>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</si>
  <si>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</si>
  <si>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</si>
  <si>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</si>
  <si>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</si>
  <si>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</si>
  <si>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</si>
  <si>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</si>
  <si>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</si>
  <si>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</si>
  <si>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</si>
  <si>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</si>
  <si>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</si>
  <si>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</si>
  <si>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</si>
  <si>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</si>
  <si>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</si>
  <si>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</si>
  <si>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</si>
  <si>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</si>
  <si>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</si>
  <si>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</si>
  <si>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</si>
  <si>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</si>
  <si>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</si>
  <si>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</si>
  <si>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</si>
  <si>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</si>
  <si>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</si>
  <si>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</si>
  <si>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</si>
  <si>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</si>
  <si>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</si>
  <si>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</si>
  <si>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</si>
  <si>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</si>
  <si>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</si>
  <si>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</si>
  <si>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</si>
  <si>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</si>
  <si>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</si>
  <si>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</si>
  <si>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</si>
  <si>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</si>
  <si>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</si>
  <si>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</si>
  <si>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</si>
  <si>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</si>
  <si>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</si>
  <si>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</si>
  <si>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</si>
  <si>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</si>
  <si>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</si>
  <si>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</si>
  <si>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</si>
  <si>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</si>
  <si>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</si>
  <si>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</si>
  <si>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</si>
  <si>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</si>
  <si>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</si>
  <si>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</si>
  <si>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</si>
  <si>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</si>
  <si>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</si>
  <si>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</si>
  <si>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</si>
  <si>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</si>
  <si>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</si>
  <si>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</si>
  <si>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</si>
  <si>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</si>
  <si>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</si>
  <si>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</si>
  <si>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</si>
  <si>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</si>
  <si>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</si>
  <si>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</si>
  <si>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</si>
  <si>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</si>
  <si>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</si>
  <si>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</si>
  <si>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</si>
  <si>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</si>
  <si>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</si>
  <si>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</si>
  <si>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</si>
  <si>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</si>
  <si>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</si>
  <si>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</si>
  <si>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</si>
  <si>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</si>
  <si>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</si>
  <si>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</si>
  <si>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</si>
  <si>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</si>
  <si>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</si>
  <si>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</si>
  <si>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</si>
  <si>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</si>
  <si>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</si>
  <si>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</si>
  <si>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</si>
  <si>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</si>
  <si>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</si>
  <si>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</si>
  <si>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</si>
  <si>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</si>
  <si>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</si>
  <si>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</si>
  <si>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</si>
  <si>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</si>
  <si>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</si>
  <si>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</si>
  <si>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</si>
  <si>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</si>
  <si>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</si>
  <si>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</si>
  <si>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</si>
  <si>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</si>
  <si>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</si>
  <si>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</si>
  <si>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</si>
  <si>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</si>
  <si>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</si>
  <si>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</si>
  <si>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</si>
  <si>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</si>
  <si>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</si>
  <si>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</si>
  <si>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</si>
  <si>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</si>
  <si>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</si>
  <si>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</si>
  <si>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</si>
  <si>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</si>
  <si>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</si>
  <si>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</si>
  <si>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</si>
  <si>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</si>
  <si>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</si>
  <si>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</si>
  <si>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</si>
  <si>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</si>
  <si>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</si>
  <si>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</si>
  <si>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</si>
  <si>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</si>
  <si>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</si>
  <si>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</si>
  <si>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</si>
  <si>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</si>
  <si>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</si>
  <si>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</si>
  <si>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</si>
  <si>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</si>
  <si>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</si>
  <si>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</si>
  <si>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</si>
  <si>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</si>
  <si>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</si>
  <si>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</si>
  <si>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</si>
  <si>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</si>
  <si>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</si>
  <si>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</si>
  <si>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</si>
  <si>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</si>
  <si>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</si>
  <si>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</si>
  <si>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</si>
  <si>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</si>
  <si>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</si>
  <si>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</si>
  <si>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</si>
  <si>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</si>
  <si>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</si>
  <si>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</si>
  <si>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</si>
  <si>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</si>
  <si>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</si>
  <si>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</si>
  <si>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</si>
  <si>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</si>
  <si>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</si>
  <si>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</si>
  <si>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</si>
  <si>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</si>
  <si>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</si>
  <si>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</si>
  <si>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</si>
  <si>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</si>
  <si>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</si>
  <si>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</si>
  <si>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</si>
  <si>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</si>
  <si>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</si>
  <si>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</si>
  <si>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</si>
  <si>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</si>
  <si>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</si>
  <si>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</si>
  <si>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</si>
  <si>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</si>
  <si>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</si>
  <si>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</si>
  <si>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</si>
  <si>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</si>
  <si>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</si>
  <si>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</si>
  <si>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</si>
  <si>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</si>
  <si>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</si>
  <si>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</si>
  <si>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</si>
  <si>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</si>
  <si>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</si>
  <si>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</si>
  <si>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</si>
  <si>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</si>
  <si>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</si>
  <si>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</si>
  <si>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</si>
  <si>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</si>
  <si>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</si>
  <si>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</si>
  <si>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</si>
  <si>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</si>
  <si>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</si>
  <si>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</si>
  <si>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</si>
  <si>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</si>
  <si>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</si>
  <si>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</si>
  <si>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</si>
  <si>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</si>
  <si>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</si>
  <si>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</si>
  <si>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</si>
  <si>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</si>
  <si>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</si>
  <si>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</si>
  <si>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</si>
  <si>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</si>
  <si>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</si>
  <si>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</si>
  <si>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</si>
  <si>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</si>
  <si>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</si>
  <si>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</si>
  <si>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</si>
  <si>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</si>
  <si>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</si>
  <si>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</si>
  <si>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</si>
  <si>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</si>
  <si>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</si>
  <si>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</si>
  <si>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</si>
  <si>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</si>
  <si>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</si>
  <si>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</si>
  <si>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</si>
  <si>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</si>
  <si>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</si>
  <si>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</si>
  <si>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</si>
  <si>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</si>
  <si>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</si>
  <si>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</si>
  <si>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</si>
  <si>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</si>
  <si>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</si>
  <si>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</si>
  <si>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</si>
  <si>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</si>
  <si>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</si>
  <si>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</si>
  <si>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</si>
  <si>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</si>
  <si>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</si>
  <si>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</si>
  <si>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</si>
  <si>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</si>
  <si>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</si>
  <si>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</si>
  <si>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</si>
  <si>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</si>
  <si>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</si>
  <si>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</si>
  <si>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</si>
  <si>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</si>
  <si>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</si>
  <si>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</si>
  <si>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</si>
  <si>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</si>
  <si>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</si>
  <si>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</si>
  <si>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</si>
  <si>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</si>
  <si>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</si>
  <si>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</si>
  <si>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</si>
  <si>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</si>
  <si>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</si>
  <si>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</si>
  <si>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</si>
  <si>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</si>
  <si>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</si>
  <si>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</si>
  <si>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</si>
  <si>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</si>
  <si>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</si>
  <si>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</si>
  <si>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</si>
  <si>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</si>
  <si>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</si>
  <si>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</si>
  <si>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</si>
  <si>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</si>
  <si>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</si>
  <si>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</si>
  <si>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</si>
  <si>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</si>
  <si>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</si>
  <si>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</si>
  <si>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</si>
  <si>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</si>
  <si>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</si>
  <si>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</si>
  <si>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</si>
  <si>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</si>
  <si>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</si>
  <si>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</si>
  <si>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</si>
  <si>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</si>
  <si>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</si>
  <si>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</si>
  <si>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</si>
  <si>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</si>
  <si>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</si>
  <si>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</si>
  <si>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</si>
  <si>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</si>
  <si>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</si>
  <si>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</si>
  <si>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</si>
  <si>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</si>
  <si>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</si>
  <si>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</si>
  <si>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</si>
  <si>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</si>
  <si>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</si>
  <si>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</si>
  <si>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</si>
  <si>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</si>
  <si>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</si>
  <si>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</si>
  <si>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</si>
  <si>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</si>
  <si>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</si>
  <si>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</si>
  <si>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</si>
  <si>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</si>
  <si>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</si>
  <si>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</si>
  <si>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</si>
  <si>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</si>
  <si>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</si>
  <si>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</si>
  <si>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</si>
  <si>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</si>
  <si>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</si>
  <si>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</si>
  <si>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</si>
  <si>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</si>
  <si>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</si>
  <si>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</si>
  <si>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</si>
  <si>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</si>
  <si>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</si>
  <si>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</si>
  <si>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</si>
  <si>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</si>
  <si>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</si>
  <si>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</si>
  <si>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</si>
  <si>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</si>
  <si>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</si>
  <si>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</si>
  <si>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</si>
  <si>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</si>
  <si>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</si>
  <si>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</si>
  <si>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</si>
  <si>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</si>
  <si>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</si>
  <si>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</si>
  <si>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</si>
  <si>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</si>
  <si>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</si>
  <si>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</si>
  <si>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</si>
  <si>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</si>
  <si>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</si>
  <si>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</si>
  <si>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</si>
  <si>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</si>
  <si>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</si>
  <si>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</si>
  <si>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</si>
  <si>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</si>
  <si>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</si>
  <si>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</si>
  <si>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</si>
  <si>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</si>
  <si>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</si>
  <si>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</si>
  <si>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</si>
  <si>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</si>
  <si>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</si>
  <si>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</si>
  <si>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</si>
  <si>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</si>
  <si>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</si>
  <si>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</si>
  <si>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</si>
  <si>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</si>
  <si>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</si>
  <si>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</si>
  <si>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</si>
  <si>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</si>
  <si>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</si>
  <si>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</si>
  <si>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</si>
  <si>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</si>
  <si>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</si>
  <si>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</si>
  <si>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</si>
  <si>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</si>
  <si>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</si>
  <si>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</si>
  <si>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</si>
  <si>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</si>
  <si>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</si>
  <si>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</si>
  <si>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</si>
  <si>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</si>
  <si>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</si>
  <si>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</si>
  <si>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</si>
  <si>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</si>
  <si>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</si>
  <si>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</si>
  <si>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</si>
  <si>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</si>
  <si>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</si>
  <si>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</si>
  <si>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</si>
  <si>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</si>
  <si>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</si>
  <si>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</si>
  <si>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</si>
  <si>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</si>
  <si>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</si>
  <si>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</si>
  <si>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</si>
  <si>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</si>
  <si>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</si>
  <si>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</si>
  <si>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</si>
  <si>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</si>
  <si>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</si>
  <si>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</si>
  <si>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</si>
  <si>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</si>
  <si>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</si>
  <si>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</si>
  <si>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</si>
  <si>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</si>
  <si>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</si>
  <si>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</si>
  <si>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</si>
  <si>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</si>
  <si>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</si>
  <si>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</si>
  <si>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</si>
  <si>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</si>
  <si>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</si>
  <si>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</si>
  <si>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</si>
  <si>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</si>
  <si>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</si>
  <si>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</si>
  <si>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</si>
  <si>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</si>
  <si>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</si>
  <si>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</si>
  <si>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</si>
  <si>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</si>
  <si>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</si>
  <si>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</si>
  <si>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</si>
  <si>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</si>
  <si>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</si>
  <si>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</si>
  <si>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</si>
  <si>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</si>
  <si>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</si>
  <si>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</si>
  <si>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</si>
  <si>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</si>
  <si>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</si>
  <si>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</si>
  <si>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</si>
  <si>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</si>
  <si>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</si>
  <si>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</si>
  <si>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</si>
  <si>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</si>
  <si>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</si>
  <si>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</si>
  <si>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</si>
  <si>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</si>
  <si>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</si>
  <si>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</si>
  <si>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</si>
  <si>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</si>
  <si>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</si>
  <si>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</si>
  <si>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</si>
  <si>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</si>
  <si>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</si>
  <si>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</si>
  <si>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</si>
  <si>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</si>
  <si>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</si>
  <si>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</si>
  <si>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</si>
  <si>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</si>
  <si>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</si>
  <si>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</si>
  <si>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</si>
  <si>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</si>
  <si>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</si>
  <si>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</si>
  <si>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</si>
  <si>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</si>
  <si>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</si>
  <si>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</si>
  <si>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</si>
  <si>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</si>
  <si>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</si>
  <si>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</si>
  <si>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</si>
  <si>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</si>
  <si>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</si>
  <si>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</si>
  <si>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</si>
  <si>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</si>
  <si>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</si>
  <si>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</si>
  <si>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</si>
  <si>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</si>
  <si>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</si>
  <si>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</si>
  <si>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</si>
  <si>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</si>
  <si>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</si>
  <si>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</si>
  <si>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</si>
  <si>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</si>
  <si>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</si>
  <si>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</si>
  <si>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</si>
  <si>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</si>
  <si>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</si>
  <si>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</si>
  <si>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</si>
  <si>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</si>
  <si>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</si>
  <si>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</si>
  <si>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</si>
  <si>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</si>
  <si>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</si>
  <si>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</si>
  <si>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</si>
  <si>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</si>
  <si>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</si>
  <si>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</si>
  <si>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</si>
  <si>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</si>
  <si>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</si>
  <si>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</si>
  <si>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</si>
  <si>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</si>
  <si>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</si>
  <si>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</si>
  <si>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</si>
  <si>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</si>
  <si>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</si>
  <si>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</si>
  <si>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</si>
  <si>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</si>
  <si>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</si>
  <si>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</si>
  <si>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</si>
  <si>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</si>
  <si>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</si>
  <si>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</si>
  <si>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</si>
  <si>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</si>
  <si>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</si>
  <si>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</si>
  <si>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</si>
  <si>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</si>
  <si>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</si>
  <si>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</si>
  <si>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</si>
  <si>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</si>
  <si>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</si>
  <si>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</si>
  <si>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</si>
  <si>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</si>
  <si>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</si>
  <si>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</si>
  <si>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</si>
  <si>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</si>
  <si>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</si>
  <si>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</si>
  <si>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</si>
  <si>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</si>
  <si>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</si>
  <si>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</si>
  <si>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</si>
  <si>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</si>
  <si>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</si>
  <si>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</si>
  <si>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</si>
  <si>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</si>
  <si>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</si>
  <si>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</si>
  <si>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</si>
  <si>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</si>
  <si>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</si>
  <si>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</si>
  <si>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</si>
  <si>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</si>
  <si>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</si>
  <si>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</si>
  <si>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</si>
  <si>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</si>
  <si>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</si>
  <si>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</si>
  <si>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</si>
  <si>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</si>
  <si>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</si>
  <si>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</si>
  <si>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</si>
  <si>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</si>
  <si>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</si>
  <si>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</si>
  <si>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</si>
  <si>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</si>
  <si>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</si>
  <si>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</si>
  <si>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</si>
  <si>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</si>
  <si>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</si>
  <si>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</si>
  <si>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</si>
  <si>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</si>
  <si>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</si>
  <si>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</si>
  <si>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</si>
  <si>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</si>
  <si>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</si>
  <si>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</si>
  <si>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</si>
  <si>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</si>
  <si>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</si>
  <si>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</si>
  <si>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</si>
  <si>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</si>
  <si>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</si>
  <si>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</si>
  <si>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</si>
  <si>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</si>
  <si>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</si>
  <si>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</si>
  <si>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</si>
  <si>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</si>
  <si>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</si>
  <si>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</si>
  <si>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</si>
  <si>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</si>
  <si>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</si>
  <si>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</si>
  <si>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</si>
  <si>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</si>
  <si>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</si>
  <si>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</si>
  <si>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</si>
  <si>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</si>
  <si>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</si>
  <si>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</si>
  <si>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</si>
  <si>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</si>
  <si>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</si>
  <si>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</si>
  <si>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</si>
  <si>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</si>
  <si>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</si>
  <si>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</si>
  <si>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</si>
  <si>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</si>
  <si>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</si>
  <si>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</si>
  <si>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</si>
  <si>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</si>
  <si>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</si>
  <si>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</si>
  <si>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</si>
  <si>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</si>
  <si>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</si>
  <si>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</si>
  <si>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</si>
  <si>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</si>
  <si>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</si>
  <si>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</si>
  <si>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</si>
  <si>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</si>
  <si>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</si>
  <si>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</si>
  <si>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</si>
  <si>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</si>
  <si>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</si>
  <si>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</si>
  <si>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</si>
  <si>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</si>
  <si>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</si>
  <si>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</si>
  <si>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</si>
  <si>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</si>
  <si>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</si>
  <si>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</si>
  <si>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</si>
  <si>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</si>
  <si>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</si>
  <si>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</si>
  <si>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</si>
  <si>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</si>
  <si>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</si>
  <si>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</si>
  <si>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</si>
  <si>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</si>
  <si>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</si>
  <si>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</si>
  <si>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</si>
  <si>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</si>
  <si>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</si>
  <si>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</si>
  <si>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</si>
  <si>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</si>
  <si>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</si>
  <si>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</si>
  <si>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</si>
  <si>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</si>
  <si>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</si>
  <si>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</si>
  <si>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</si>
  <si>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</si>
  <si>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</si>
  <si>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</si>
  <si>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</si>
  <si>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</si>
  <si>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</si>
  <si>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</si>
  <si>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</si>
  <si>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</si>
  <si>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</si>
  <si>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</si>
  <si>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</si>
  <si>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</si>
  <si>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</si>
  <si>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</si>
  <si>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</si>
  <si>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</si>
  <si>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</si>
  <si>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</si>
  <si>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</si>
  <si>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</si>
  <si>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</si>
  <si>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</si>
  <si>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</si>
  <si>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</si>
  <si>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</si>
  <si>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</si>
  <si>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</si>
  <si>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</si>
  <si>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</si>
  <si>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</si>
  <si>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</si>
  <si>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</si>
  <si>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</si>
  <si>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</si>
  <si>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</si>
  <si>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</si>
  <si>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</si>
  <si>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</si>
  <si>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</si>
  <si>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</si>
  <si>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</si>
  <si>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</si>
  <si>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</si>
  <si>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</si>
  <si>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</si>
  <si>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</si>
  <si>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</si>
  <si>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</si>
  <si>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</si>
  <si>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</si>
  <si>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</si>
  <si>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</si>
  <si>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</si>
  <si>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</si>
  <si>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</si>
  <si>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</si>
  <si>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</si>
  <si>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</si>
  <si>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</si>
  <si>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</si>
  <si>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</si>
  <si>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</si>
  <si>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</si>
  <si>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</si>
  <si>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</si>
  <si>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</si>
  <si>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</si>
  <si>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</si>
  <si>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</si>
  <si>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</si>
  <si>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</si>
  <si>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</si>
  <si>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</si>
  <si>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</si>
  <si>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</si>
  <si>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</si>
  <si>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</si>
  <si>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</si>
  <si>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</si>
  <si>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</si>
  <si>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</si>
  <si>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</si>
  <si>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</si>
  <si>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</si>
  <si>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</si>
  <si>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</si>
  <si>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</si>
  <si>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</si>
  <si>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</si>
  <si>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</si>
  <si>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</si>
  <si>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</si>
  <si>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</si>
  <si>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</si>
  <si>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</si>
  <si>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</si>
  <si>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</si>
  <si>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</si>
  <si>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</si>
  <si>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</si>
  <si>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</si>
  <si>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</si>
  <si>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</si>
  <si>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</si>
  <si>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</si>
  <si>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</si>
  <si>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</si>
  <si>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</si>
  <si>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</si>
  <si>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</si>
  <si>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</si>
  <si>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</si>
  <si>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</si>
  <si>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</si>
  <si>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</si>
  <si>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</si>
  <si>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</si>
  <si>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</si>
  <si>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</si>
  <si>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</si>
  <si>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</si>
  <si>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</si>
  <si>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</si>
  <si>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</si>
  <si>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</si>
  <si>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</si>
  <si>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</si>
  <si>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</si>
  <si>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</si>
  <si>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</si>
  <si>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</si>
  <si>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</si>
  <si>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</si>
  <si>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</si>
  <si>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</si>
  <si>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</si>
  <si>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</si>
  <si>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</si>
  <si>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</si>
  <si>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</si>
  <si>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</si>
  <si>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</si>
  <si>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</si>
  <si>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</si>
  <si>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</si>
  <si>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</si>
  <si>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</si>
  <si>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</si>
  <si>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</si>
  <si>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</si>
  <si>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</si>
  <si>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</si>
  <si>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</si>
  <si>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</si>
  <si>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</si>
  <si>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</si>
  <si>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</si>
  <si>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</si>
  <si>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</si>
  <si>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</si>
  <si>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</si>
  <si>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</si>
  <si>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</si>
  <si>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</si>
  <si>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</si>
  <si>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</si>
  <si>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</si>
  <si>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</si>
  <si>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</si>
  <si>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</si>
  <si>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</si>
  <si>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</si>
  <si>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</si>
  <si>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</si>
  <si>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</si>
  <si>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</si>
  <si>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</si>
  <si>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</si>
  <si>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</si>
  <si>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</si>
  <si>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</si>
  <si>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</si>
  <si>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</si>
  <si>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</si>
  <si>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</si>
  <si>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</si>
  <si>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</si>
  <si>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</si>
  <si>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</si>
  <si>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</si>
  <si>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</si>
  <si>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</si>
  <si>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</si>
  <si>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</si>
  <si>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</si>
  <si>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</si>
  <si>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</si>
  <si>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</si>
  <si>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</si>
  <si>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</si>
  <si>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</si>
  <si>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</si>
  <si>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</si>
  <si>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</si>
  <si>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</si>
  <si>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</si>
  <si>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</si>
  <si>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</si>
  <si>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</si>
  <si>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</si>
  <si>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</si>
  <si>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</si>
  <si>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</si>
  <si>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</si>
  <si>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</si>
  <si>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</si>
  <si>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</si>
  <si>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</si>
  <si>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</si>
  <si>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</si>
  <si>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</si>
  <si>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</si>
  <si>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</si>
  <si>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</si>
  <si>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</si>
  <si>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</si>
  <si>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</si>
  <si>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</si>
  <si>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</si>
  <si>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</si>
  <si>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</si>
  <si>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</si>
  <si>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</si>
  <si>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</si>
  <si>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</si>
  <si>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</si>
  <si>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</si>
  <si>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</si>
  <si>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</si>
  <si>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</si>
  <si>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</si>
  <si>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</si>
  <si>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</si>
  <si>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</si>
  <si>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</si>
  <si>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</si>
  <si>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</si>
  <si>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</si>
  <si>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</si>
  <si>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</si>
  <si>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</si>
  <si>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</si>
  <si>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</si>
  <si>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</si>
  <si>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</si>
  <si>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</si>
  <si>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</si>
  <si>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</si>
  <si>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</si>
  <si>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</si>
  <si>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</si>
  <si>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</si>
  <si>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</si>
  <si>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</si>
  <si>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</si>
  <si>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</si>
  <si>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</si>
  <si>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</si>
  <si>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</si>
  <si>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</si>
  <si>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</si>
  <si>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</si>
  <si>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</si>
  <si>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</si>
  <si>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</si>
  <si>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</si>
  <si>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</si>
  <si>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</si>
  <si>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</si>
  <si>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</si>
  <si>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</si>
  <si>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</si>
  <si>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</si>
  <si>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</si>
  <si>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</si>
  <si>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</si>
  <si>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</si>
  <si>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</si>
  <si>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</si>
  <si>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</si>
  <si>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</si>
  <si>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</si>
  <si>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</si>
  <si>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</si>
  <si>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</si>
  <si>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</si>
  <si>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</si>
  <si>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</si>
  <si>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</si>
  <si>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</si>
  <si>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</si>
  <si>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</si>
  <si>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</si>
  <si>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</si>
  <si>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</si>
  <si>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</si>
  <si>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</si>
  <si>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</si>
  <si>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</si>
  <si>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</si>
  <si>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</si>
  <si>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</si>
  <si>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</si>
  <si>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</si>
  <si>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</si>
  <si>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</si>
  <si>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</si>
  <si>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</si>
  <si>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</si>
  <si>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</si>
  <si>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</si>
  <si>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</si>
  <si>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</si>
  <si>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</si>
  <si>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</si>
  <si>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</si>
  <si>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</si>
  <si>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</si>
  <si>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</si>
  <si>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</si>
  <si>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</si>
  <si>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</si>
  <si>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</si>
  <si>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</si>
  <si>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</si>
  <si>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</si>
  <si>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</si>
  <si>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</si>
  <si>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</si>
  <si>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</si>
  <si>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</si>
  <si>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</si>
  <si>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</si>
  <si>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</si>
  <si>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</si>
  <si>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</si>
  <si>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</si>
  <si>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</si>
  <si>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</si>
  <si>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</si>
  <si>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</si>
  <si>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</si>
  <si>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</si>
  <si>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</si>
  <si>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</si>
  <si>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</si>
  <si>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</si>
  <si>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</si>
  <si>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</si>
  <si>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</si>
  <si>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</si>
  <si>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</si>
  <si>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</si>
  <si>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</si>
  <si>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</si>
  <si>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</si>
  <si>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</si>
  <si>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</si>
  <si>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</si>
  <si>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</si>
  <si>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</si>
  <si>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</si>
  <si>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</si>
  <si>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</si>
  <si>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</si>
  <si>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</si>
  <si>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</si>
  <si>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</si>
  <si>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</si>
  <si>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</si>
  <si>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</si>
  <si>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</si>
  <si>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</si>
  <si>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</si>
  <si>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</si>
  <si>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</si>
  <si>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</si>
  <si>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</si>
  <si>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</si>
  <si>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</si>
  <si>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</si>
  <si>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</si>
  <si>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</si>
  <si>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</si>
  <si>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</si>
  <si>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</si>
  <si>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</si>
  <si>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</si>
  <si>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</si>
  <si>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</si>
  <si>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</si>
  <si>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</si>
  <si>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</si>
  <si>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</si>
  <si>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</si>
  <si>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</si>
  <si>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</si>
  <si>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</si>
  <si>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</si>
  <si>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</si>
  <si>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</si>
  <si>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</si>
  <si>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</si>
  <si>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</si>
  <si>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</si>
  <si>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</si>
  <si>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</si>
  <si>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</si>
  <si>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</si>
  <si>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</si>
  <si>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</si>
  <si>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</si>
  <si>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</si>
  <si>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</si>
  <si>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</si>
  <si>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</si>
  <si>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</si>
  <si>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</si>
  <si>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</si>
  <si>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</si>
  <si>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</si>
  <si>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</si>
  <si>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</si>
  <si>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</si>
  <si>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</si>
  <si>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</si>
  <si>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</si>
  <si>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</si>
  <si>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</si>
  <si>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</si>
  <si>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</si>
  <si>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</si>
  <si>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</si>
  <si>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</si>
  <si>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</si>
  <si>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</si>
  <si>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</si>
  <si>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</si>
  <si>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</si>
  <si>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</si>
  <si>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</si>
  <si>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</si>
  <si>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</si>
  <si>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</si>
  <si>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</si>
  <si>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</si>
  <si>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</si>
  <si>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</si>
  <si>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</si>
  <si>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</si>
  <si>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</si>
  <si>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</si>
  <si>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</si>
  <si>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</si>
  <si>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</si>
  <si>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</si>
  <si>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</si>
  <si>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</si>
  <si>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</si>
  <si>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</si>
  <si>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</si>
  <si>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</si>
  <si>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</si>
  <si>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</si>
  <si>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</si>
  <si>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</si>
  <si>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</si>
  <si>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</si>
  <si>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</si>
  <si>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</si>
  <si>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</si>
  <si>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</si>
  <si>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</si>
  <si>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</si>
  <si>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</si>
  <si>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</si>
  <si>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</si>
  <si>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</si>
  <si>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</si>
  <si>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</si>
  <si>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</si>
  <si>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</si>
  <si>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</si>
  <si>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</si>
  <si>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</si>
  <si>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</si>
  <si>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</si>
  <si>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</si>
  <si>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</si>
  <si>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</si>
  <si>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</si>
  <si>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</si>
  <si>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</si>
  <si>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</si>
  <si>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</si>
  <si>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</si>
  <si>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</si>
  <si>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</si>
  <si>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</si>
  <si>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</si>
  <si>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</si>
  <si>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</si>
  <si>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</si>
  <si>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</si>
  <si>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</si>
  <si>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</si>
  <si>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</si>
  <si>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</si>
  <si>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</si>
  <si>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</si>
  <si>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</si>
  <si>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</si>
  <si>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</si>
  <si>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</si>
  <si>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</si>
  <si>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</si>
  <si>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</si>
  <si>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</si>
  <si>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</si>
  <si>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</si>
  <si>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</si>
  <si>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</si>
  <si>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</si>
  <si>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</si>
  <si>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</si>
  <si>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</si>
  <si>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</si>
  <si>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</si>
  <si>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</si>
  <si>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</si>
  <si>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</si>
  <si>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</si>
  <si>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</si>
  <si>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</si>
  <si>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</si>
  <si>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</si>
  <si>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</si>
  <si>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</si>
  <si>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</si>
  <si>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</si>
  <si>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</si>
  <si>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</si>
  <si>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</si>
  <si>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</si>
  <si>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</si>
  <si>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</si>
  <si>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</si>
  <si>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</si>
  <si>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</si>
  <si>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</si>
  <si>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</si>
  <si>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</si>
  <si>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</si>
  <si>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</si>
  <si>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</si>
  <si>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</si>
  <si>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</si>
  <si>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</si>
  <si>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</si>
  <si>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</si>
  <si>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</si>
  <si>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</si>
  <si>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</si>
  <si>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</si>
  <si>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</si>
  <si>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</si>
  <si>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</si>
  <si>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</si>
  <si>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</si>
  <si>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</si>
  <si>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</si>
  <si>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</si>
  <si>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</si>
  <si>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</si>
  <si>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</si>
  <si>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</si>
  <si>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</si>
  <si>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</si>
  <si>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</si>
  <si>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</si>
  <si>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</si>
  <si>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</si>
  <si>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</si>
  <si>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</si>
  <si>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</si>
  <si>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</si>
  <si>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</si>
  <si>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</si>
  <si>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</si>
  <si>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</si>
  <si>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</si>
  <si>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</si>
  <si>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</si>
  <si>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</si>
  <si>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</si>
  <si>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</si>
  <si>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</si>
  <si>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</si>
  <si>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</si>
  <si>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</si>
  <si>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</si>
  <si>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</si>
  <si>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</si>
  <si>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</si>
  <si>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</si>
  <si>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</si>
  <si>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</si>
  <si>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</si>
  <si>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</si>
  <si>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</si>
  <si>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</si>
  <si>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</si>
  <si>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</si>
  <si>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</si>
  <si>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</si>
  <si>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</si>
  <si>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</si>
  <si>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</si>
  <si>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</si>
  <si>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</si>
  <si>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</si>
  <si>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</si>
  <si>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</si>
  <si>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</si>
  <si>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</si>
  <si>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</si>
  <si>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</si>
  <si>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</si>
  <si>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</si>
  <si>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</si>
  <si>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</si>
  <si>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</si>
  <si>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</si>
  <si>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</si>
  <si>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</si>
  <si>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</si>
  <si>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</si>
  <si>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</si>
  <si>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</si>
  <si>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</si>
  <si>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</si>
  <si>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</si>
  <si>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</si>
  <si>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</si>
  <si>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</si>
  <si>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</si>
  <si>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</si>
  <si>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</si>
  <si>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</si>
  <si>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</si>
  <si>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</si>
  <si>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</si>
  <si>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</si>
  <si>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</si>
  <si>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</si>
  <si>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</si>
  <si>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</si>
  <si>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</si>
  <si>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</si>
  <si>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</si>
  <si>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</si>
  <si>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</si>
  <si>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</si>
  <si>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</si>
  <si>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</si>
  <si>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</si>
  <si>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</si>
  <si>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</si>
  <si>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</si>
  <si>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</si>
  <si>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</si>
  <si>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</si>
  <si>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</si>
  <si>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</si>
  <si>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</si>
  <si>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</si>
  <si>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</si>
  <si>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</si>
  <si>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</si>
  <si>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</si>
  <si>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</si>
  <si>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</si>
  <si>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</si>
  <si>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</si>
  <si>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</si>
  <si>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</si>
  <si>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</si>
  <si>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</si>
  <si>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</si>
  <si>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</si>
  <si>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</si>
  <si>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</si>
  <si>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</si>
  <si>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</si>
  <si>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</si>
  <si>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</si>
  <si>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</si>
  <si>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</si>
  <si>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</si>
  <si>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</si>
  <si>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</si>
  <si>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</si>
  <si>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</si>
  <si>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</si>
  <si>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</si>
  <si>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</si>
  <si>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</si>
  <si>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</si>
  <si>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</si>
  <si>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</si>
  <si>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</si>
  <si>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</si>
  <si>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</si>
  <si>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</si>
  <si>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</si>
  <si>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</si>
  <si>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</si>
  <si>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</si>
  <si>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</si>
  <si>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</si>
  <si>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</si>
  <si>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</si>
  <si>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</si>
  <si>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</si>
  <si>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</si>
  <si>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</si>
  <si>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</si>
  <si>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</si>
  <si>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</si>
  <si>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</si>
  <si>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</si>
  <si>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</si>
  <si>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</si>
  <si>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</si>
  <si>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</si>
  <si>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</si>
  <si>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</si>
  <si>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</si>
  <si>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</si>
  <si>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</si>
  <si>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</si>
  <si>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</si>
  <si>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</si>
  <si>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</si>
  <si>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</si>
  <si>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</si>
  <si>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</si>
  <si>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</si>
  <si>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</si>
  <si>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</si>
  <si>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</si>
  <si>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</si>
  <si>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</si>
  <si>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</si>
  <si>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</si>
  <si>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</si>
  <si>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</si>
  <si>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</si>
  <si>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</si>
  <si>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</si>
  <si>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</si>
  <si>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</si>
  <si>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</si>
  <si>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</si>
  <si>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</si>
  <si>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</si>
  <si>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</si>
  <si>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</si>
  <si>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</si>
  <si>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</si>
  <si>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</si>
  <si>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</si>
  <si>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</si>
  <si>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</si>
  <si>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</si>
  <si>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</si>
  <si>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</si>
  <si>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</si>
  <si>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</si>
  <si>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</si>
  <si>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</si>
  <si>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</si>
  <si>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</si>
  <si>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</si>
  <si>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</si>
  <si>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</si>
  <si>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</si>
  <si>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</si>
  <si>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</si>
  <si>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</si>
  <si>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</si>
  <si>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</si>
  <si>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</si>
  <si>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</si>
  <si>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</si>
  <si>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</si>
  <si>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</si>
  <si>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</si>
  <si>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</si>
  <si>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</si>
  <si>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</si>
  <si>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</si>
  <si>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</si>
  <si>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</si>
  <si>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</si>
  <si>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</si>
  <si>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</si>
  <si>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</si>
  <si>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</si>
  <si>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</si>
  <si>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</si>
  <si>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</si>
  <si>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</si>
  <si>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</si>
  <si>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</si>
  <si>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</si>
  <si>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</si>
  <si>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</si>
  <si>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</si>
  <si>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</si>
  <si>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</si>
  <si>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</si>
  <si>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</si>
  <si>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</si>
  <si>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</si>
  <si>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</si>
  <si>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</si>
  <si>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</si>
  <si>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</si>
  <si>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</si>
  <si>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</si>
  <si>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</si>
  <si>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</si>
  <si>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</si>
  <si>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</si>
  <si>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</si>
  <si>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</si>
  <si>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</si>
  <si>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</si>
  <si>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</si>
  <si>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</si>
  <si>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</si>
  <si>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</si>
  <si>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</si>
  <si>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</si>
  <si>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</si>
  <si>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</si>
  <si>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</si>
  <si>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</si>
  <si>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</si>
  <si>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</si>
  <si>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</si>
  <si>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</si>
  <si>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</si>
  <si>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</si>
  <si>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</si>
  <si>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</si>
  <si>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</si>
  <si>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</si>
  <si>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</si>
  <si>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</si>
  <si>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</si>
  <si>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</si>
  <si>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</si>
  <si>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</si>
  <si>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</si>
  <si>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</si>
  <si>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</si>
  <si>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</si>
  <si>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</si>
  <si>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</si>
  <si>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</si>
  <si>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</si>
  <si>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</si>
  <si>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</si>
  <si>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</si>
  <si>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</si>
  <si>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</si>
  <si>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</si>
  <si>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</si>
  <si>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</si>
  <si>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</si>
  <si>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</si>
  <si>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</si>
  <si>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</si>
  <si>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</si>
  <si>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</si>
  <si>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</si>
  <si>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</si>
  <si>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</si>
  <si>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</si>
  <si>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</si>
  <si>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</si>
  <si>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</si>
  <si>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</si>
  <si>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</si>
  <si>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</si>
  <si>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</si>
  <si>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</si>
  <si>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</si>
  <si>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</si>
  <si>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</si>
  <si>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</si>
  <si>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</si>
  <si>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</si>
  <si>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</si>
  <si>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</si>
  <si>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</si>
  <si>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</si>
  <si>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</si>
  <si>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</si>
  <si>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</si>
  <si>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</si>
  <si>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</si>
  <si>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</si>
  <si>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</si>
  <si>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</si>
  <si>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</si>
  <si>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</si>
  <si>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</si>
  <si>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</si>
  <si>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</si>
  <si>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</si>
  <si>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</si>
  <si>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</si>
  <si>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</si>
  <si>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</si>
  <si>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</si>
  <si>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</si>
  <si>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</si>
  <si>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</si>
  <si>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</si>
  <si>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</si>
  <si>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</si>
  <si>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</si>
  <si>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</si>
  <si>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</si>
  <si>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</si>
  <si>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</si>
  <si>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</si>
  <si>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</si>
  <si>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</si>
  <si>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</si>
  <si>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</si>
  <si>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</si>
  <si>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</si>
  <si>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</si>
  <si>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</si>
  <si>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</si>
  <si>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</si>
  <si>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</si>
  <si>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</si>
  <si>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</si>
  <si>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</si>
  <si>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</si>
  <si>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</si>
  <si>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</si>
  <si>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</si>
  <si>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</si>
  <si>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</si>
  <si>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</si>
  <si>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</si>
  <si>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</si>
  <si>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</si>
  <si>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</si>
  <si>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</si>
  <si>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</si>
  <si>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</si>
  <si>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</si>
  <si>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</si>
  <si>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</si>
  <si>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</si>
  <si>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</si>
  <si>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</si>
  <si>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</si>
  <si>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</si>
  <si>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</si>
  <si>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</si>
  <si>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</si>
  <si>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</si>
  <si>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</si>
  <si>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</si>
  <si>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</si>
  <si>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</si>
  <si>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</si>
  <si>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</si>
  <si>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</si>
  <si>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</si>
  <si>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</si>
  <si>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</si>
  <si>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</si>
  <si>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</si>
  <si>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</si>
  <si>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</si>
  <si>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</si>
  <si>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</si>
  <si>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</si>
  <si>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</si>
  <si>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</si>
  <si>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</si>
  <si>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</si>
  <si>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</si>
  <si>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</si>
  <si>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</si>
  <si>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</si>
  <si>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</si>
  <si>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</si>
  <si>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</si>
  <si>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</si>
  <si>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</si>
  <si>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</si>
  <si>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</si>
  <si>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</si>
  <si>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</si>
  <si>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</si>
  <si>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</si>
  <si>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</si>
  <si>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</si>
  <si>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</si>
  <si>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</si>
  <si>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</si>
  <si>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</si>
  <si>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</si>
  <si>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</si>
  <si>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</si>
  <si>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</si>
  <si>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</si>
  <si>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</si>
  <si>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</si>
  <si>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</si>
  <si>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</si>
  <si>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</si>
  <si>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</si>
  <si>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</si>
  <si>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</si>
  <si>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</si>
  <si>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</si>
  <si>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</si>
  <si>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</si>
  <si>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</si>
  <si>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</si>
  <si>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</si>
  <si>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</si>
  <si>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</si>
  <si>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</si>
  <si>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</si>
  <si>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</si>
  <si>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</si>
  <si>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</si>
  <si>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</si>
  <si>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</si>
  <si>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</si>
  <si>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</si>
  <si>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</si>
  <si>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</si>
  <si>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</si>
  <si>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</si>
  <si>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</si>
  <si>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</si>
  <si>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</si>
  <si>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</si>
  <si>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</si>
  <si>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</si>
  <si>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</si>
  <si>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</si>
  <si>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</si>
  <si>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</si>
  <si>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</si>
  <si>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</si>
  <si>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</si>
  <si>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</si>
  <si>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</si>
  <si>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</si>
  <si>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</si>
  <si>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</si>
  <si>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</si>
  <si>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</si>
  <si>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</si>
  <si>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</si>
  <si>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</si>
  <si>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</si>
  <si>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</si>
  <si>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</si>
  <si>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</si>
  <si>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</si>
  <si>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</si>
  <si>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</si>
  <si>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</si>
  <si>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</si>
  <si>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</si>
  <si>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</si>
  <si>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</si>
  <si>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</si>
  <si>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</si>
  <si>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</si>
  <si>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</si>
  <si>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</si>
  <si>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</si>
  <si>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</si>
  <si>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</si>
  <si>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</si>
  <si>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</si>
  <si>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</si>
  <si>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</si>
  <si>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</si>
  <si>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</si>
  <si>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</si>
  <si>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</si>
  <si>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</si>
  <si>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</si>
  <si>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</si>
  <si>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</si>
  <si>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</si>
  <si>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</si>
  <si>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</si>
  <si>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</si>
  <si>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</si>
  <si>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</si>
  <si>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</si>
  <si>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</si>
  <si>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</si>
  <si>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</si>
  <si>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</si>
  <si>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</si>
  <si>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</si>
  <si>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</si>
  <si>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</si>
  <si>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</si>
  <si>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</si>
  <si>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</si>
  <si>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</si>
  <si>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</si>
  <si>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</si>
  <si>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</si>
  <si>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</si>
  <si>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</si>
  <si>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</si>
  <si>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</si>
  <si>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</si>
  <si>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</si>
  <si>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</si>
  <si>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</si>
  <si>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</si>
  <si>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</si>
  <si>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</si>
  <si>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</si>
  <si>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</si>
  <si>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</si>
  <si>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</si>
  <si>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</si>
  <si>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</si>
  <si>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</si>
  <si>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</si>
  <si>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</si>
  <si>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</si>
  <si>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</si>
  <si>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</si>
  <si>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</si>
  <si>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</si>
  <si>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</si>
  <si>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</si>
  <si>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</si>
  <si>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</si>
  <si>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</si>
  <si>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</si>
  <si>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</si>
  <si>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</si>
  <si>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</si>
  <si>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</si>
  <si>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</si>
  <si>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</si>
  <si>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</si>
  <si>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</si>
  <si>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</si>
  <si>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</si>
  <si>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</si>
  <si>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</si>
  <si>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</si>
  <si>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</si>
  <si>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</si>
  <si>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</si>
  <si>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</si>
  <si>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</si>
  <si>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</si>
  <si>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</si>
  <si>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</si>
  <si>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</si>
  <si>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</si>
  <si>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</si>
  <si>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</si>
  <si>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</si>
  <si>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</si>
  <si>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</si>
  <si>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</si>
  <si>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</si>
  <si>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</si>
  <si>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</si>
  <si>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</si>
  <si>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</si>
  <si>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</si>
  <si>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</si>
  <si>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</si>
  <si>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</si>
  <si>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</si>
  <si>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</si>
  <si>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</si>
  <si>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</si>
  <si>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</si>
  <si>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</si>
  <si>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</si>
  <si>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</si>
  <si>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</si>
  <si>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</si>
  <si>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</si>
  <si>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</si>
  <si>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</si>
  <si>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</si>
  <si>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</si>
  <si>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</si>
  <si>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</si>
  <si>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</si>
  <si>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</si>
  <si>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</si>
  <si>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</si>
  <si>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</si>
  <si>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</si>
  <si>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</si>
  <si>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</si>
  <si>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</si>
  <si>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</si>
  <si>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</si>
  <si>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</si>
  <si>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</si>
  <si>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</si>
  <si>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</si>
  <si>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</si>
  <si>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</si>
  <si>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</si>
  <si>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</si>
  <si>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</si>
  <si>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</si>
  <si>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</si>
  <si>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</si>
  <si>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</si>
  <si>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</si>
  <si>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</si>
  <si>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</si>
  <si>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</si>
  <si>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</si>
  <si>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</si>
  <si>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</si>
  <si>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</si>
  <si>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</si>
  <si>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</si>
  <si>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</si>
  <si>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</si>
  <si>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</si>
  <si>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</si>
  <si>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</si>
  <si>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</si>
  <si>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</si>
  <si>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</si>
  <si>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</si>
  <si>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</si>
  <si>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</si>
  <si>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</si>
  <si>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</si>
  <si>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</si>
  <si>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</si>
  <si>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</si>
  <si>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</si>
  <si>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</si>
  <si>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</si>
  <si>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</si>
  <si>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</si>
  <si>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</si>
  <si>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</si>
  <si>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</si>
  <si>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</si>
  <si>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</si>
  <si>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</si>
  <si>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</si>
  <si>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</si>
  <si>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</si>
  <si>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</si>
  <si>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</si>
  <si>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</si>
  <si>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</si>
  <si>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</si>
  <si>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</si>
  <si>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</si>
  <si>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</si>
  <si>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</si>
  <si>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</si>
  <si>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</si>
  <si>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</si>
  <si>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</si>
  <si>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</si>
  <si>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</si>
  <si>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</si>
  <si>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</si>
  <si>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</si>
  <si>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</si>
  <si>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</si>
  <si>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</si>
  <si>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</si>
  <si>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</si>
  <si>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</si>
  <si>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</si>
  <si>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</si>
  <si>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</si>
  <si>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</si>
  <si>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</si>
  <si>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</si>
  <si>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</si>
  <si>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</si>
  <si>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</si>
  <si>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</si>
  <si>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</si>
  <si>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</si>
  <si>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</si>
  <si>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</si>
  <si>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</si>
  <si>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</si>
  <si>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</si>
  <si>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</si>
  <si>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</si>
  <si>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</si>
  <si>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</si>
  <si>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</si>
  <si>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</si>
  <si>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</si>
  <si>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</si>
  <si>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</si>
  <si>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</si>
  <si>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</si>
  <si>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</si>
  <si>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</si>
  <si>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</si>
  <si>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</si>
  <si>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</si>
  <si>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</si>
  <si>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</si>
  <si>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</si>
  <si>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</si>
  <si>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</si>
  <si>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</si>
  <si>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</si>
  <si>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</si>
  <si>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</si>
  <si>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</si>
  <si>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</si>
  <si>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</si>
  <si>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</si>
  <si>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</si>
  <si>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</si>
  <si>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</si>
  <si>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</si>
  <si>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</si>
  <si>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</si>
  <si>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</si>
  <si>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</si>
  <si>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</si>
  <si>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</si>
  <si>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</si>
  <si>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</si>
  <si>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</si>
  <si>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</si>
  <si>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</si>
  <si>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</si>
  <si>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</si>
  <si>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</si>
  <si>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</si>
  <si>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</si>
  <si>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</si>
  <si>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</si>
  <si>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</si>
  <si>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</si>
  <si>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</si>
  <si>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</si>
  <si>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</si>
  <si>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</si>
  <si>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</si>
  <si>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</si>
  <si>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</si>
  <si>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</si>
  <si>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</si>
  <si>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</si>
  <si>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</si>
  <si>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</si>
  <si>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</si>
  <si>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</si>
  <si>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</si>
  <si>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</si>
  <si>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</si>
  <si>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</si>
  <si>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</si>
  <si>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</si>
  <si>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</si>
  <si>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</si>
  <si>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</si>
  <si>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</si>
  <si>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</si>
  <si>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</si>
  <si>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</si>
  <si>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</si>
  <si>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</si>
  <si>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</si>
  <si>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</si>
  <si>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</si>
  <si>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</si>
  <si>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</si>
  <si>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</si>
  <si>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</si>
  <si>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</si>
  <si>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</si>
  <si>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</si>
  <si>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</si>
  <si>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</si>
  <si>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</si>
  <si>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</si>
  <si>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</si>
  <si>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</si>
  <si>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</si>
  <si>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</si>
  <si>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</si>
  <si>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</si>
  <si>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</si>
  <si>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</si>
  <si>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</si>
  <si>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</si>
  <si>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</si>
  <si>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</si>
  <si>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</si>
  <si>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</si>
  <si>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</si>
  <si>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</si>
  <si>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</si>
  <si>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</si>
  <si>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</si>
  <si>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</si>
  <si>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</si>
  <si>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</si>
  <si>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</si>
  <si>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</si>
  <si>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</si>
  <si>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</si>
  <si>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</si>
  <si>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</si>
  <si>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</si>
  <si>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</si>
  <si>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</si>
  <si>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</si>
  <si>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</si>
  <si>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</si>
  <si>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</si>
  <si>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</si>
  <si>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</si>
  <si>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</si>
  <si>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</si>
  <si>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</si>
  <si>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</si>
  <si>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</si>
  <si>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</si>
  <si>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</si>
  <si>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</si>
  <si>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</si>
  <si>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</si>
  <si>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</si>
  <si>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</si>
  <si>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</si>
  <si>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</si>
  <si>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</si>
  <si>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</si>
  <si>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</si>
  <si>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</si>
  <si>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</si>
  <si>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</si>
  <si>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</si>
  <si>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</si>
  <si>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</si>
  <si>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</si>
  <si>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</si>
  <si>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</si>
  <si>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</si>
  <si>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</si>
  <si>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</si>
  <si>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</si>
  <si>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</si>
  <si>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</si>
  <si>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</si>
  <si>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</si>
  <si>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</si>
  <si>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</si>
  <si>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</si>
  <si>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</si>
  <si>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</si>
  <si>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</si>
  <si>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</si>
  <si>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</si>
  <si>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</si>
  <si>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</si>
  <si>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</si>
  <si>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</si>
  <si>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</si>
  <si>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</si>
  <si>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</si>
  <si>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</si>
  <si>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</si>
  <si>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</si>
  <si>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</si>
  <si>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</si>
  <si>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</si>
  <si>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</si>
  <si>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</si>
  <si>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</si>
  <si>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</si>
  <si>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</si>
  <si>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</si>
  <si>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</si>
  <si>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</si>
  <si>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</si>
  <si>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</si>
  <si>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</si>
  <si>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</si>
  <si>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</si>
  <si>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</si>
  <si>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</si>
  <si>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</si>
  <si>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</si>
  <si>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</si>
  <si>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</si>
  <si>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</si>
  <si>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</si>
  <si>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</si>
  <si>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</si>
  <si>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</si>
  <si>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</si>
  <si>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</si>
  <si>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</si>
  <si>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</si>
  <si>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</si>
  <si>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</si>
  <si>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</si>
  <si>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</si>
  <si>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</si>
  <si>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</si>
  <si>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</si>
  <si>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</si>
  <si>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</si>
  <si>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</si>
  <si>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</si>
  <si>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</si>
  <si>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</si>
  <si>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</si>
  <si>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</si>
  <si>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</si>
  <si>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</si>
  <si>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</si>
  <si>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</si>
  <si>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</si>
  <si>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</si>
  <si>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</si>
  <si>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</si>
  <si>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</si>
  <si>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</si>
  <si>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</si>
  <si>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</si>
  <si>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</si>
  <si>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</si>
  <si>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</si>
  <si>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</si>
  <si>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</si>
  <si>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</si>
  <si>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</si>
  <si>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</si>
  <si>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</si>
  <si>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</si>
  <si>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</si>
  <si>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</si>
  <si>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</si>
  <si>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</si>
  <si>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</si>
  <si>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</si>
  <si>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</si>
  <si>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</si>
  <si>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</si>
  <si>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</si>
  <si>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</si>
  <si>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</si>
  <si>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</si>
  <si>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</si>
  <si>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</si>
  <si>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</si>
  <si>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</si>
  <si>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</si>
  <si>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</si>
  <si>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</si>
  <si>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</si>
  <si>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</si>
  <si>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</si>
  <si>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</si>
  <si>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</si>
  <si>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</si>
  <si>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</si>
  <si>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</si>
  <si>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</si>
  <si>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</si>
  <si>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</si>
  <si>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</si>
  <si>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</si>
  <si>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</si>
  <si>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</si>
  <si>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</si>
  <si>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</si>
  <si>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</si>
  <si>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</si>
  <si>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</si>
  <si>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</si>
  <si>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</si>
  <si>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</si>
  <si>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</si>
  <si>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</si>
  <si>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</si>
  <si>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</si>
  <si>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</si>
  <si>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</si>
  <si>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</si>
  <si>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</si>
  <si>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</si>
  <si>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</si>
  <si>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</si>
  <si>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</si>
  <si>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</si>
  <si>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</si>
  <si>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</si>
  <si>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</si>
  <si>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</si>
  <si>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</si>
  <si>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</si>
  <si>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</si>
  <si>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</si>
  <si>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</si>
  <si>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</si>
  <si>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</si>
  <si>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</si>
  <si>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</si>
  <si>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</si>
  <si>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</si>
  <si>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</si>
  <si>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</si>
  <si>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</si>
  <si>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</si>
  <si>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</si>
  <si>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</si>
  <si>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</si>
  <si>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</si>
  <si>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</si>
  <si>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</si>
  <si>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</si>
  <si>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</si>
  <si>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</si>
  <si>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</si>
  <si>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</si>
  <si>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</si>
  <si>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</si>
  <si>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</si>
  <si>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</si>
  <si>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</si>
  <si>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</si>
  <si>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</si>
  <si>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</si>
  <si>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</si>
  <si>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</si>
  <si>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</si>
  <si>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</si>
  <si>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</si>
  <si>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</si>
  <si>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</si>
  <si>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</si>
  <si>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</si>
  <si>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</si>
  <si>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</si>
  <si>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</si>
  <si>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</si>
  <si>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</si>
  <si>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</si>
  <si>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</si>
  <si>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</si>
  <si>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</si>
  <si>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</si>
  <si>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</si>
  <si>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</si>
  <si>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</si>
  <si>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</si>
  <si>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</si>
  <si>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</si>
  <si>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</si>
  <si>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</si>
  <si>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</si>
  <si>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</si>
  <si>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</si>
  <si>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</si>
  <si>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</si>
  <si>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</si>
  <si>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</si>
  <si>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</si>
  <si>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</si>
  <si>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</si>
  <si>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</si>
  <si>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</si>
  <si>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</si>
  <si>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</si>
  <si>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</si>
  <si>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</si>
  <si>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</si>
  <si>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</si>
  <si>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</si>
  <si>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</si>
  <si>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</si>
  <si>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</si>
  <si>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</si>
  <si>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</si>
  <si>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</si>
  <si>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</si>
  <si>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</si>
  <si>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</si>
  <si>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</si>
  <si>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</si>
  <si>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</si>
  <si>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</si>
  <si>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</si>
  <si>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</si>
  <si>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</si>
  <si>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</si>
  <si>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</si>
  <si>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</si>
  <si>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</si>
  <si>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</si>
  <si>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</si>
  <si>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</si>
  <si>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</si>
  <si>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</si>
  <si>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</si>
  <si>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</si>
  <si>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</si>
  <si>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</si>
  <si>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</si>
  <si>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</si>
  <si>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</si>
  <si>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</si>
  <si>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</si>
  <si>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</si>
  <si>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</si>
  <si>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</si>
  <si>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</si>
  <si>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</si>
  <si>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</si>
  <si>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</si>
  <si>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</si>
  <si>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</si>
  <si>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</si>
  <si>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</si>
  <si>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</si>
  <si>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</si>
  <si>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</si>
  <si>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</si>
  <si>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</si>
  <si>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</si>
  <si>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</si>
  <si>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</si>
  <si>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</si>
  <si>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</si>
  <si>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</si>
  <si>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</si>
  <si>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</si>
  <si>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</si>
  <si>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</si>
  <si>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</si>
  <si>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</si>
  <si>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</si>
  <si>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</si>
  <si>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</si>
  <si>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</si>
  <si>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</si>
  <si>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</si>
  <si>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</si>
  <si>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</si>
  <si>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</si>
  <si>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</si>
  <si>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</si>
  <si>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</si>
  <si>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</si>
  <si>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</si>
  <si>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</si>
  <si>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</si>
  <si>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</si>
  <si>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</si>
  <si>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</si>
  <si>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</si>
  <si>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</si>
  <si>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</si>
  <si>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</si>
  <si>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</si>
  <si>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</si>
  <si>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</si>
  <si>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</si>
  <si>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</si>
  <si>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</si>
  <si>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</si>
  <si>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</si>
  <si>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</si>
  <si>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</si>
  <si>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</si>
  <si>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</si>
  <si>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</si>
  <si>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</si>
  <si>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</si>
  <si>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</si>
  <si>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</si>
  <si>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</si>
  <si>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</si>
  <si>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</si>
  <si>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</si>
  <si>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</si>
  <si>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</si>
  <si>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</si>
  <si>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</si>
  <si>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</si>
  <si>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</si>
  <si>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</si>
  <si>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</si>
  <si>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</si>
  <si>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</si>
  <si>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</si>
  <si>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</si>
  <si>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</si>
  <si>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</si>
  <si>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</si>
  <si>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</si>
  <si>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</si>
  <si>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</si>
  <si>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</si>
  <si>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</si>
  <si>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</si>
  <si>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</si>
  <si>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</si>
  <si>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</si>
  <si>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</si>
  <si>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</si>
  <si>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</si>
  <si>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</si>
  <si>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</si>
  <si>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</si>
  <si>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</si>
  <si>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</si>
  <si>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</si>
  <si>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</si>
  <si>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</si>
  <si>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</si>
  <si>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</si>
  <si>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</si>
  <si>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</si>
  <si>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</si>
  <si>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</si>
  <si>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</si>
  <si>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</si>
  <si>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</si>
  <si>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</si>
  <si>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</si>
  <si>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</si>
  <si>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</si>
  <si>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</si>
  <si>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</si>
  <si>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</si>
  <si>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</si>
  <si>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</si>
  <si>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</si>
  <si>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</si>
  <si>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</si>
  <si>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</si>
  <si>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</si>
  <si>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</si>
  <si>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</si>
  <si>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</si>
  <si>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</si>
  <si>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</si>
  <si>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</si>
  <si>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</si>
  <si>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</si>
  <si>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</si>
  <si>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</si>
  <si>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</si>
  <si>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</si>
  <si>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</si>
  <si>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</si>
  <si>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</si>
  <si>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</si>
  <si>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</si>
  <si>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</si>
  <si>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</si>
  <si>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</si>
  <si>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</si>
  <si>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</si>
  <si>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</si>
  <si>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</si>
  <si>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</si>
  <si>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</si>
  <si>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</si>
  <si>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</si>
  <si>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</si>
  <si>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</si>
  <si>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</si>
  <si>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</si>
  <si>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</si>
  <si>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</si>
  <si>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</si>
  <si>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</si>
  <si>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</si>
  <si>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</si>
  <si>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</si>
  <si>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</si>
  <si>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</si>
  <si>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</si>
  <si>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</si>
  <si>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</si>
  <si>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</si>
  <si>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</si>
  <si>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</si>
  <si>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</si>
  <si>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</si>
  <si>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</si>
  <si>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</si>
  <si>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</si>
  <si>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</si>
  <si>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</si>
  <si>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</si>
  <si>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</si>
  <si>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</si>
  <si>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</si>
  <si>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</si>
  <si>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</si>
  <si>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</si>
  <si>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</si>
  <si>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</si>
  <si>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</si>
  <si>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</si>
  <si>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</si>
  <si>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</si>
  <si>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</si>
  <si>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</si>
  <si>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</si>
  <si>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</si>
  <si>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</si>
  <si>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</si>
  <si>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</si>
  <si>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</si>
  <si>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</si>
  <si>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</si>
  <si>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</si>
  <si>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</si>
  <si>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</si>
  <si>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</si>
  <si>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</si>
  <si>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</si>
  <si>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</si>
  <si>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</si>
  <si>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</si>
  <si>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</si>
  <si>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</si>
  <si>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</si>
  <si>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</si>
  <si>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</si>
  <si>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</si>
  <si>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</si>
  <si>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</si>
  <si>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</si>
  <si>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</si>
  <si>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</si>
  <si>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</si>
  <si>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</si>
  <si>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</si>
  <si>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</si>
  <si>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</si>
  <si>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</si>
  <si>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</si>
  <si>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</si>
  <si>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</si>
  <si>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</si>
  <si>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</si>
  <si>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</si>
  <si>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</si>
  <si>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</si>
  <si>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</si>
  <si>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</si>
  <si>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</si>
  <si>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</si>
  <si>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</si>
  <si>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</si>
  <si>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</si>
  <si>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</si>
  <si>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</si>
  <si>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</si>
  <si>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</si>
  <si>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</si>
  <si>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</si>
  <si>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</si>
  <si>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</si>
  <si>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</si>
  <si>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</si>
  <si>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</si>
  <si>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</si>
  <si>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</si>
  <si>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</si>
  <si>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</si>
  <si>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</si>
  <si>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</si>
  <si>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</si>
  <si>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</si>
  <si>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</si>
  <si>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</si>
  <si>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</si>
  <si>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</si>
  <si>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</si>
  <si>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</si>
  <si>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</si>
  <si>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</si>
  <si>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</si>
  <si>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</si>
  <si>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</si>
  <si>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</si>
  <si>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</si>
  <si>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</si>
  <si>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</si>
  <si>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</si>
  <si>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</si>
  <si>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</si>
  <si>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</si>
  <si>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</si>
  <si>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</si>
  <si>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</si>
  <si>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</si>
  <si>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</si>
  <si>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</si>
  <si>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</si>
  <si>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</si>
  <si>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</si>
  <si>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</si>
  <si>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</si>
  <si>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</si>
  <si>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</si>
  <si>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</si>
  <si>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</si>
  <si>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</si>
  <si>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</si>
  <si>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</si>
  <si>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</si>
  <si>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</si>
  <si>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</si>
  <si>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</si>
  <si>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</si>
  <si>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</si>
  <si>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</si>
  <si>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</si>
  <si>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</si>
  <si>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</si>
  <si>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</si>
  <si>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</si>
  <si>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</si>
  <si>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</si>
  <si>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</si>
  <si>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</si>
  <si>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</si>
  <si>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</si>
  <si>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</si>
  <si>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</si>
  <si>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</si>
  <si>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</si>
  <si>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</si>
  <si>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</si>
  <si>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</si>
  <si>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</si>
  <si>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</si>
  <si>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</si>
  <si>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</si>
  <si>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</si>
  <si>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</si>
  <si>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</si>
  <si>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</si>
  <si>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</si>
  <si>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</si>
  <si>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</si>
  <si>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</si>
  <si>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</si>
  <si>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</si>
  <si>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</si>
  <si>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</si>
  <si>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</si>
  <si>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</si>
  <si>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</si>
  <si>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</si>
  <si>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</si>
  <si>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</si>
  <si>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</si>
  <si>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</si>
  <si>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</si>
  <si>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</si>
  <si>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</si>
  <si>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</si>
  <si>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</si>
  <si>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</si>
  <si>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</si>
  <si>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</si>
  <si>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</si>
  <si>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</si>
  <si>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</si>
  <si>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</si>
  <si>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</si>
  <si>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</si>
  <si>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</si>
  <si>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</si>
  <si>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</si>
  <si>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</si>
  <si>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</si>
  <si>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</si>
  <si>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</si>
  <si>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</si>
  <si>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</si>
  <si>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</si>
  <si>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</si>
  <si>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</si>
  <si>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</si>
  <si>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</si>
  <si>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</si>
  <si>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</si>
  <si>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</si>
  <si>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</si>
  <si>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</si>
  <si>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</si>
  <si>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</si>
  <si>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</si>
  <si>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</si>
  <si>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</si>
  <si>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</si>
  <si>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</si>
  <si>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</si>
  <si>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</si>
  <si>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</si>
  <si>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</si>
  <si>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</si>
  <si>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</si>
  <si>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</si>
  <si>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</si>
  <si>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</si>
  <si>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</si>
  <si>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</si>
  <si>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</si>
  <si>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</si>
  <si>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</si>
  <si>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</si>
  <si>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</si>
  <si>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</si>
  <si>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</si>
  <si>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</si>
  <si>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</si>
  <si>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</si>
  <si>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</si>
  <si>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</si>
  <si>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</si>
  <si>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</si>
  <si>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</si>
  <si>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</si>
  <si>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</si>
  <si>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</si>
  <si>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</si>
  <si>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</si>
  <si>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</si>
  <si>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</si>
  <si>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</si>
  <si>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</si>
  <si>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</si>
  <si>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</si>
  <si>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</si>
  <si>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</si>
  <si>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</si>
  <si>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</si>
  <si>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</si>
  <si>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</si>
  <si>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</si>
  <si>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</si>
  <si>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</si>
  <si>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</si>
  <si>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</si>
  <si>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</si>
  <si>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</si>
  <si>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</si>
  <si>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</si>
  <si>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</si>
  <si>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</si>
  <si>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</si>
  <si>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</si>
  <si>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</si>
  <si>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</si>
  <si>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</si>
  <si>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</si>
  <si>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</si>
  <si>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</si>
  <si>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</si>
  <si>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</si>
  <si>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</si>
  <si>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</si>
  <si>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</si>
  <si>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</si>
  <si>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</si>
  <si>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</si>
  <si>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</si>
  <si>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</si>
  <si>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</si>
  <si>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</si>
  <si>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</si>
  <si>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</si>
  <si>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</si>
  <si>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</si>
  <si>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</si>
  <si>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</si>
  <si>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</si>
  <si>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</si>
  <si>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</si>
  <si>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</si>
  <si>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</si>
  <si>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</si>
  <si>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</si>
  <si>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</si>
  <si>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</si>
  <si>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</si>
  <si>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</si>
  <si>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</si>
  <si>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</si>
  <si>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</si>
  <si>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</si>
  <si>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</si>
  <si>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</si>
  <si>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</si>
  <si>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</si>
  <si>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</si>
  <si>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</si>
  <si>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</si>
  <si>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</si>
  <si>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</si>
  <si>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</si>
  <si>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</si>
  <si>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</si>
  <si>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</si>
  <si>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</si>
  <si>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</si>
  <si>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</si>
  <si>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</si>
  <si>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</si>
  <si>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</si>
  <si>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</si>
  <si>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</si>
  <si>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</si>
  <si>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</si>
  <si>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</si>
  <si>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</si>
  <si>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</si>
  <si>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</si>
  <si>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</si>
  <si>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</si>
  <si>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</si>
  <si>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</si>
  <si>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</si>
  <si>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</si>
  <si>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</si>
  <si>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</si>
  <si>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</si>
  <si>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</si>
  <si>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</si>
  <si>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</si>
  <si>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</si>
  <si>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</si>
  <si>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</si>
  <si>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</si>
  <si>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</si>
  <si>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</si>
  <si>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</si>
  <si>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</si>
  <si>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</si>
  <si>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</si>
  <si>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</si>
  <si>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</si>
  <si>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</si>
  <si>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</si>
  <si>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</si>
  <si>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</si>
  <si>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</si>
  <si>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</si>
  <si>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</si>
  <si>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</si>
  <si>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</si>
  <si>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</si>
  <si>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</si>
  <si>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</si>
  <si>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</si>
  <si>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</si>
  <si>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</si>
  <si>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</si>
  <si>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</si>
  <si>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</si>
  <si>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</si>
  <si>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</si>
  <si>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</si>
  <si>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</si>
  <si>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</si>
  <si>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</si>
  <si>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</si>
  <si>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</si>
  <si>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</si>
  <si>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</si>
  <si>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</si>
  <si>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</si>
  <si>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</si>
  <si>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</si>
  <si>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</si>
  <si>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</si>
  <si>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</si>
  <si>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</si>
  <si>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</si>
  <si>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</si>
  <si>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</si>
  <si>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</si>
  <si>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</si>
  <si>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</si>
  <si>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</si>
  <si>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</si>
  <si>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</si>
  <si>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</si>
  <si>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</si>
  <si>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</si>
  <si>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</si>
  <si>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</si>
  <si>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</si>
  <si>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</si>
  <si>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</si>
  <si>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</si>
  <si>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</si>
  <si>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</si>
  <si>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</si>
  <si>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</si>
  <si>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</si>
  <si>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</si>
  <si>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</si>
  <si>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</si>
  <si>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</si>
  <si>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</si>
  <si>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</si>
  <si>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</si>
  <si>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</si>
  <si>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</si>
  <si>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</si>
  <si>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</si>
  <si>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</si>
  <si>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</si>
  <si>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</si>
  <si>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</si>
  <si>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</si>
  <si>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</si>
  <si>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</si>
  <si>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</si>
  <si>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</si>
  <si>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</si>
  <si>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</si>
  <si>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</si>
  <si>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</si>
  <si>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</si>
  <si>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</si>
  <si>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</si>
  <si>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</si>
  <si>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</si>
  <si>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</si>
  <si>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</si>
  <si>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</si>
  <si>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</si>
  <si>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</si>
  <si>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</si>
  <si>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</si>
  <si>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</si>
  <si>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</si>
  <si>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</si>
  <si>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</si>
  <si>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</si>
  <si>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</si>
  <si>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</si>
  <si>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</si>
  <si>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</si>
  <si>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</si>
  <si>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</si>
  <si>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</si>
  <si>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</si>
  <si>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</si>
  <si>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</si>
  <si>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</si>
  <si>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</si>
  <si>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</si>
  <si>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</si>
  <si>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</si>
  <si>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</si>
  <si>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</si>
  <si>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</si>
  <si>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</si>
  <si>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</si>
  <si>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</si>
  <si>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</si>
  <si>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</si>
  <si>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</si>
  <si>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</si>
  <si>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</si>
  <si>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</si>
  <si>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</si>
  <si>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</si>
  <si>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</si>
  <si>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</si>
  <si>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</si>
  <si>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</si>
  <si>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</si>
  <si>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</si>
  <si>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</si>
  <si>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</si>
  <si>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</si>
  <si>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</si>
  <si>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</si>
  <si>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</si>
  <si>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</si>
  <si>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</si>
  <si>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</si>
  <si>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</si>
  <si>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</si>
  <si>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</si>
  <si>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</si>
  <si>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</si>
  <si>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</si>
  <si>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</si>
  <si>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</si>
  <si>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</si>
  <si>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</si>
  <si>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</si>
  <si>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</si>
  <si>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</si>
  <si>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</si>
  <si>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</si>
  <si>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</si>
  <si>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</si>
  <si>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</si>
  <si>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</si>
  <si>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</si>
  <si>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</si>
  <si>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</si>
  <si>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</si>
  <si>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</si>
  <si>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</si>
  <si>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</si>
  <si>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</si>
  <si>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</si>
  <si>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</si>
  <si>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</si>
  <si>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</si>
  <si>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</si>
  <si>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</si>
  <si>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</si>
  <si>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</si>
  <si>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</si>
  <si>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</si>
  <si>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</si>
  <si>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</si>
  <si>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</si>
  <si>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</si>
  <si>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</si>
  <si>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</si>
  <si>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</si>
  <si>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</si>
  <si>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</si>
  <si>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</si>
  <si>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</si>
  <si>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</si>
  <si>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</si>
  <si>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</si>
  <si>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</si>
  <si>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</si>
  <si>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</si>
  <si>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</si>
  <si>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</si>
  <si>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</si>
  <si>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</si>
  <si>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</si>
  <si>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</si>
  <si>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</si>
  <si>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</si>
  <si>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</si>
  <si>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</si>
  <si>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</si>
  <si>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</si>
  <si>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</si>
  <si>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</si>
  <si>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</si>
  <si>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</si>
  <si>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</si>
  <si>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</si>
  <si>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</si>
  <si>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</si>
  <si>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</si>
  <si>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</si>
  <si>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</si>
  <si>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</si>
  <si>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</si>
  <si>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</si>
  <si>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</si>
  <si>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</si>
  <si>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</si>
  <si>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</si>
  <si>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</si>
  <si>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</si>
  <si>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</si>
  <si>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</si>
  <si>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</si>
  <si>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</si>
  <si>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</si>
  <si>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</si>
  <si>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</si>
  <si>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</si>
  <si>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</si>
  <si>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</si>
  <si>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</si>
  <si>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</si>
  <si>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</si>
  <si>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</si>
  <si>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</si>
  <si>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</si>
  <si>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</si>
  <si>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</si>
  <si>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</si>
  <si>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</si>
  <si>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</si>
  <si>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</si>
  <si>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</si>
  <si>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</si>
  <si>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</si>
  <si>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</si>
  <si>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</si>
  <si>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</si>
  <si>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</si>
  <si>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</si>
  <si>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</si>
  <si>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</si>
  <si>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</si>
  <si>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</si>
  <si>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</si>
  <si>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</si>
  <si>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</si>
  <si>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</si>
  <si>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</si>
  <si>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</si>
  <si>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</si>
  <si>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</si>
  <si>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</si>
  <si>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</si>
  <si>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</si>
  <si>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</si>
  <si>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</si>
  <si>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</si>
  <si>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</si>
  <si>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</si>
  <si>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</si>
  <si>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</si>
  <si>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</si>
  <si>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</si>
  <si>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</si>
  <si>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</si>
  <si>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</si>
  <si>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</si>
  <si>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</si>
  <si>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</si>
  <si>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</si>
  <si>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</si>
  <si>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</si>
  <si>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</si>
  <si>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</si>
  <si>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</si>
  <si>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</si>
  <si>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</si>
  <si>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</si>
  <si>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</si>
  <si>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</si>
  <si>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</si>
  <si>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</si>
  <si>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</si>
  <si>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</si>
  <si>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</si>
  <si>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</si>
  <si>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</si>
  <si>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</si>
  <si>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</si>
  <si>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</si>
  <si>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</si>
  <si>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</si>
  <si>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</si>
  <si>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</si>
  <si>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</si>
  <si>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</si>
  <si>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</si>
  <si>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</si>
  <si>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</si>
  <si>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</si>
  <si>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</si>
  <si>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</si>
  <si>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</si>
  <si>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</si>
  <si>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</si>
  <si>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</si>
  <si>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</si>
  <si>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</si>
  <si>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</si>
  <si>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</si>
  <si>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</si>
  <si>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</si>
  <si>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</si>
  <si>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</si>
  <si>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</si>
  <si>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</si>
  <si>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</si>
  <si>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</si>
  <si>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</si>
  <si>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</si>
  <si>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</si>
  <si>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</si>
  <si>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</si>
  <si>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</si>
  <si>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</si>
  <si>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</si>
  <si>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</si>
  <si>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</si>
  <si>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</si>
  <si>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</si>
  <si>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</si>
  <si>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</si>
  <si>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</si>
  <si>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</si>
  <si>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</si>
  <si>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</si>
  <si>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</si>
  <si>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</si>
  <si>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</si>
  <si>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</si>
  <si>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</si>
  <si>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</si>
  <si>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</si>
  <si>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</si>
  <si>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</si>
  <si>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</si>
  <si>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</si>
  <si>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</si>
  <si>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</si>
  <si>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</si>
  <si>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</si>
  <si>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</si>
  <si>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</si>
  <si>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</si>
  <si>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</si>
  <si>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</si>
  <si>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</si>
  <si>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</si>
  <si>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</si>
  <si>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</si>
  <si>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</si>
  <si>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</si>
  <si>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</si>
  <si>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</si>
  <si>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</si>
  <si>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</si>
  <si>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</si>
  <si>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</si>
  <si>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</si>
  <si>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</si>
  <si>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</si>
  <si>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</si>
  <si>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</si>
  <si>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</si>
  <si>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</si>
  <si>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</si>
  <si>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</si>
  <si>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</si>
  <si>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</si>
  <si>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</si>
  <si>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</si>
  <si>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</si>
  <si>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</si>
  <si>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</si>
  <si>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</si>
  <si>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</si>
  <si>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</si>
  <si>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</si>
  <si>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</si>
  <si>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</si>
  <si>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</si>
  <si>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</si>
  <si>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</si>
  <si>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</si>
  <si>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</si>
  <si>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</si>
  <si>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</si>
  <si>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</si>
  <si>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</si>
  <si>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</si>
  <si>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</si>
  <si>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</si>
  <si>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</si>
  <si>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</si>
  <si>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</si>
  <si>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</si>
  <si>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</si>
  <si>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</si>
  <si>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</si>
  <si>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</si>
  <si>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</si>
  <si>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</si>
  <si>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</si>
  <si>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</si>
  <si>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</si>
  <si>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</si>
  <si>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</si>
  <si>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</si>
  <si>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</si>
  <si>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</si>
  <si>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</si>
  <si>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</si>
  <si>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</si>
  <si>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</si>
  <si>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</si>
  <si>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</si>
  <si>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</si>
  <si>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</si>
  <si>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</si>
  <si>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</si>
  <si>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</si>
  <si>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</si>
  <si>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</si>
  <si>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</si>
  <si>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</si>
  <si>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</si>
  <si>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</si>
  <si>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</si>
  <si>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</si>
  <si>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</si>
  <si>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</si>
  <si>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</si>
  <si>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</si>
  <si>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</si>
  <si>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</si>
  <si>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</si>
  <si>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</si>
  <si>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</si>
  <si>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</si>
  <si>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</si>
  <si>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</si>
  <si>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</si>
  <si>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</si>
  <si>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</si>
  <si>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</si>
  <si>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</si>
  <si>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</si>
  <si>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</si>
  <si>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</si>
  <si>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</si>
  <si>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</si>
  <si>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</si>
  <si>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</si>
  <si>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</si>
  <si>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</si>
  <si>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</si>
  <si>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</si>
  <si>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</si>
  <si>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</si>
  <si>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</si>
  <si>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</si>
  <si>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</si>
  <si>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</si>
  <si>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</si>
  <si>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</si>
  <si>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</si>
  <si>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</si>
  <si>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</si>
  <si>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</si>
  <si>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</si>
  <si>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</si>
  <si>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</si>
  <si>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</si>
  <si>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</si>
  <si>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</si>
  <si>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</si>
  <si>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</si>
  <si>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</si>
  <si>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</si>
  <si>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</si>
  <si>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</si>
  <si>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</si>
  <si>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</si>
  <si>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</si>
  <si>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</si>
  <si>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</si>
  <si>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</si>
  <si>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</si>
  <si>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</si>
  <si>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</si>
  <si>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</si>
  <si>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</si>
  <si>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</si>
  <si>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</si>
  <si>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</si>
  <si>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</si>
  <si>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</si>
  <si>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</si>
  <si>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</si>
  <si>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</si>
  <si>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</si>
  <si>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</si>
  <si>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</si>
  <si>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</si>
  <si>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</si>
  <si>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</si>
  <si>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</si>
  <si>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</si>
  <si>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</si>
  <si>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</si>
  <si>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</si>
  <si>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</si>
  <si>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</si>
  <si>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</si>
  <si>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</si>
  <si>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</si>
  <si>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</si>
  <si>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</si>
  <si>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</si>
  <si>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</si>
  <si>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</si>
  <si>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</si>
  <si>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</si>
  <si>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</si>
  <si>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</si>
  <si>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</si>
  <si>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</si>
  <si>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</si>
  <si>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</si>
  <si>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</si>
  <si>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</si>
  <si>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</si>
  <si>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</si>
  <si>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</si>
  <si>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</si>
  <si>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</si>
  <si>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</si>
  <si>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</si>
  <si>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</si>
  <si>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</si>
  <si>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</si>
  <si>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</si>
  <si>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</si>
  <si>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</si>
  <si>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</si>
  <si>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</si>
  <si>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</si>
  <si>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</si>
  <si>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</si>
  <si>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</si>
  <si>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</si>
  <si>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</si>
  <si>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</si>
  <si>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</si>
  <si>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</si>
  <si>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</si>
  <si>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</si>
  <si>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</si>
  <si>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</si>
  <si>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</si>
  <si>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</si>
  <si>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</si>
  <si>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</si>
  <si>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</si>
  <si>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</si>
  <si>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</si>
  <si>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</si>
  <si>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</si>
  <si>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</si>
  <si>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</si>
  <si>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</si>
  <si>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</si>
  <si>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</si>
  <si>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</si>
  <si>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</si>
  <si>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</si>
  <si>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</si>
  <si>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</si>
  <si>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</si>
  <si>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</si>
  <si>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</si>
  <si>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</si>
  <si>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</si>
  <si>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</si>
  <si>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</si>
  <si>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</si>
  <si>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</si>
  <si>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</si>
  <si>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</si>
  <si>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</si>
  <si>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</si>
  <si>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</si>
  <si>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</si>
  <si>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</si>
  <si>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</si>
  <si>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</si>
  <si>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</si>
  <si>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</si>
  <si>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</si>
  <si>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</si>
  <si>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</si>
  <si>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</si>
  <si>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</si>
  <si>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</si>
  <si>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</si>
  <si>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</si>
  <si>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</si>
  <si>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</si>
  <si>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</si>
  <si>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</si>
  <si>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</si>
  <si>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</si>
  <si>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</si>
  <si>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</si>
  <si>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</si>
  <si>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</si>
  <si>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</si>
  <si>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</si>
  <si>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</si>
  <si>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</si>
  <si>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</si>
  <si>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</si>
  <si>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</si>
  <si>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</si>
  <si>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</si>
  <si>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</si>
  <si>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</si>
  <si>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</si>
  <si>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</si>
  <si>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</si>
  <si>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</si>
  <si>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</si>
  <si>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</si>
  <si>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</si>
  <si>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</si>
  <si>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</si>
  <si>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</si>
  <si>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</si>
  <si>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</si>
  <si>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</si>
  <si>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</si>
  <si>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</si>
  <si>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</si>
  <si>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</si>
  <si>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</si>
  <si>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</si>
  <si>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</si>
  <si>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</si>
  <si>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</si>
  <si>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</si>
  <si>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</si>
  <si>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</si>
  <si>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</si>
  <si>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</si>
  <si>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</si>
  <si>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</si>
  <si>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</si>
  <si>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</si>
  <si>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</si>
  <si>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</si>
  <si>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</si>
  <si>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</si>
  <si>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</si>
  <si>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</si>
  <si>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</si>
  <si>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</si>
  <si>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</si>
  <si>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</si>
  <si>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</si>
  <si>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</si>
  <si>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</si>
  <si>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</si>
  <si>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</si>
  <si>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</si>
  <si>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</si>
  <si>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</si>
  <si>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</si>
  <si>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</si>
  <si>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</si>
  <si>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</si>
  <si>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</si>
  <si>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</si>
  <si>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</si>
  <si>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</si>
  <si>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</si>
  <si>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</si>
  <si>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</si>
  <si>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</si>
  <si>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</si>
  <si>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</si>
  <si>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</si>
  <si>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</si>
  <si>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</si>
  <si>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</si>
  <si>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</si>
  <si>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</si>
  <si>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</si>
  <si>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</si>
  <si>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</si>
  <si>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</si>
  <si>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</si>
  <si>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</si>
  <si>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</si>
  <si>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</si>
  <si>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</si>
  <si>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</si>
  <si>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</si>
  <si>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</si>
  <si>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</si>
  <si>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</si>
  <si>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</si>
  <si>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</si>
  <si>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</si>
  <si>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</si>
  <si>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</si>
  <si>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</si>
  <si>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</si>
  <si>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</si>
  <si>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</si>
  <si>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</si>
  <si>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</si>
  <si>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</si>
  <si>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</si>
  <si>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</si>
  <si>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</si>
  <si>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</si>
  <si>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</si>
  <si>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</si>
  <si>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</si>
  <si>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</si>
  <si>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</si>
  <si>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</si>
  <si>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</si>
  <si>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</si>
  <si>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</si>
  <si>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</si>
  <si>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</si>
  <si>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</si>
  <si>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</si>
  <si>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</si>
  <si>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</si>
  <si>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</si>
  <si>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</si>
  <si>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</si>
  <si>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</si>
  <si>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</si>
  <si>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</si>
  <si>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</si>
  <si>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</si>
  <si>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</si>
  <si>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</si>
  <si>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</si>
  <si>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</si>
  <si>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</si>
  <si>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</si>
  <si>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</si>
  <si>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</si>
  <si>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</si>
  <si>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</si>
  <si>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</si>
  <si>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</si>
  <si>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</si>
  <si>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</si>
  <si>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</si>
  <si>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</si>
  <si>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</si>
  <si>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</si>
  <si>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</si>
  <si>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</si>
  <si>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</si>
  <si>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</si>
  <si>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</si>
  <si>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</si>
  <si>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</si>
  <si>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</si>
  <si>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</si>
  <si>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</si>
  <si>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</si>
  <si>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</si>
  <si>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</si>
  <si>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</si>
  <si>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</si>
  <si>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</si>
  <si>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</si>
  <si>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</si>
  <si>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</si>
  <si>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</si>
  <si>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</si>
  <si>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</si>
  <si>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</si>
  <si>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</si>
  <si>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</si>
  <si>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</si>
  <si>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</si>
  <si>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</si>
  <si>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</si>
  <si>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</si>
  <si>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</si>
  <si>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</si>
  <si>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</si>
  <si>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</si>
  <si>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</si>
  <si>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</si>
  <si>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</si>
  <si>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</si>
  <si>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</si>
  <si>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</si>
  <si>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</si>
  <si>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</si>
  <si>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</si>
  <si>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</si>
  <si>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</si>
  <si>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</si>
  <si>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</si>
  <si>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</si>
  <si>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</si>
  <si>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</si>
  <si>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</si>
  <si>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</si>
  <si>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</si>
  <si>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</si>
  <si>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</si>
  <si>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</si>
  <si>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</si>
  <si>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</si>
  <si>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</si>
  <si>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</si>
  <si>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</si>
  <si>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</si>
  <si>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</si>
  <si>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</si>
  <si>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</si>
  <si>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</si>
  <si>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</si>
  <si>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</si>
  <si>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</si>
  <si>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</si>
  <si>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</si>
  <si>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</si>
  <si>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</si>
  <si>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</si>
  <si>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</si>
  <si>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</si>
  <si>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</si>
  <si>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</si>
  <si>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</si>
  <si>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</si>
  <si>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</si>
  <si>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</si>
  <si>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</si>
  <si>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</si>
  <si>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</si>
  <si>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</si>
  <si>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</si>
  <si>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</si>
  <si>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</si>
  <si>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</si>
  <si>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</si>
  <si>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</si>
  <si>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</si>
  <si>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</si>
  <si>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</si>
  <si>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</si>
  <si>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</si>
  <si>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</si>
  <si>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</si>
  <si>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</si>
  <si>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</si>
  <si>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</si>
  <si>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</si>
  <si>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</si>
  <si>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</si>
  <si>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</si>
  <si>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</si>
  <si>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</si>
  <si>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</si>
  <si>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</si>
  <si>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</si>
  <si>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</si>
  <si>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</si>
  <si>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</si>
  <si>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</si>
  <si>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</si>
  <si>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</si>
  <si>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</si>
  <si>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</si>
  <si>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</si>
  <si>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</si>
  <si>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</si>
  <si>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</si>
  <si>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</si>
  <si>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</si>
  <si>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</si>
  <si>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</si>
  <si>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</si>
  <si>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</si>
  <si>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</si>
  <si>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</si>
  <si>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</si>
  <si>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</si>
  <si>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</si>
  <si>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</si>
  <si>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</si>
  <si>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</si>
  <si>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</si>
  <si>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</si>
  <si>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</si>
  <si>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</si>
  <si>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</si>
  <si>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</si>
  <si>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</si>
  <si>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</si>
  <si>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</si>
  <si>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</si>
  <si>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</si>
  <si>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</si>
  <si>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</si>
  <si>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</si>
  <si>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</si>
  <si>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</si>
  <si>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</si>
  <si>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</si>
  <si>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</si>
  <si>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</si>
  <si>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</si>
  <si>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</si>
  <si>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</si>
  <si>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</si>
  <si>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</si>
  <si>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</si>
  <si>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</si>
  <si>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</si>
  <si>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</si>
  <si>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</si>
  <si>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</si>
  <si>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</si>
  <si>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</si>
  <si>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</si>
  <si>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</si>
  <si>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</si>
  <si>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</si>
  <si>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</si>
  <si>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</si>
  <si>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</si>
  <si>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</si>
  <si>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</si>
  <si>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</si>
  <si>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</si>
  <si>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</si>
  <si>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</si>
  <si>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</si>
  <si>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</si>
  <si>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</si>
  <si>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</si>
  <si>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</si>
  <si>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</si>
  <si>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</si>
  <si>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</si>
  <si>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</si>
  <si>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</si>
  <si>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</si>
  <si>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</si>
  <si>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</si>
  <si>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</si>
  <si>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</si>
  <si>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</si>
  <si>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</si>
  <si>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</si>
  <si>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</si>
  <si>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</si>
  <si>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</si>
  <si>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</si>
  <si>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</si>
  <si>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</si>
  <si>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</si>
  <si>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</si>
  <si>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</si>
  <si>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</si>
  <si>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</si>
  <si>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</si>
  <si>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</si>
  <si>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</si>
  <si>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</si>
  <si>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</si>
  <si>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</si>
  <si>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</si>
  <si>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</si>
  <si>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</si>
  <si>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</si>
  <si>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</si>
  <si>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</si>
  <si>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</si>
  <si>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</si>
  <si>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</si>
  <si>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</si>
  <si>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</si>
  <si>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</si>
  <si>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</si>
  <si>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</si>
  <si>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</si>
  <si>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</si>
  <si>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</si>
  <si>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</si>
  <si>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</si>
  <si>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</si>
  <si>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</si>
  <si>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</si>
  <si>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</si>
  <si>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</si>
  <si>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</si>
  <si>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</si>
  <si>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</si>
  <si>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</si>
  <si>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</si>
  <si>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</si>
  <si>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</si>
  <si>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</si>
  <si>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</si>
  <si>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</si>
  <si>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</si>
  <si>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</si>
  <si>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</si>
  <si>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</si>
  <si>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</si>
  <si>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</si>
  <si>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</si>
  <si>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</si>
  <si>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</si>
  <si>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</si>
  <si>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</si>
  <si>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</si>
  <si>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</si>
  <si>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</si>
  <si>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</si>
  <si>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</si>
  <si>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</si>
  <si>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</si>
  <si>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</si>
  <si>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</si>
  <si>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</si>
  <si>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</si>
  <si>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</si>
  <si>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</si>
  <si>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</si>
  <si>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</si>
  <si>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</si>
  <si>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</si>
  <si>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</si>
  <si>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</si>
  <si>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</si>
  <si>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</si>
  <si>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</si>
  <si>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</si>
  <si>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</si>
  <si>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</si>
  <si>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</si>
  <si>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</si>
  <si>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</si>
  <si>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</si>
  <si>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</si>
  <si>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</si>
  <si>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</si>
  <si>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</si>
  <si>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</si>
  <si>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</si>
  <si>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</si>
  <si>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</si>
  <si>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</si>
  <si>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</si>
  <si>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</si>
  <si>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</si>
  <si>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</si>
  <si>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</si>
  <si>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</si>
  <si>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</si>
  <si>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</si>
  <si>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</si>
  <si>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</si>
  <si>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</si>
  <si>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</si>
  <si>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</si>
  <si>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</si>
  <si>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</si>
  <si>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</si>
  <si>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</si>
  <si>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</si>
  <si>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</si>
  <si>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</si>
  <si>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</si>
  <si>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</si>
  <si>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</si>
  <si>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</si>
  <si>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</si>
  <si>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</si>
  <si>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</si>
  <si>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</si>
  <si>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</si>
  <si>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</si>
  <si>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</si>
  <si>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</si>
  <si>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</si>
  <si>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</si>
  <si>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</si>
  <si>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</si>
  <si>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</si>
  <si>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</si>
  <si>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</si>
  <si>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</si>
  <si>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</si>
  <si>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</si>
  <si>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</si>
  <si>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</si>
  <si>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</si>
  <si>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</si>
  <si>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</si>
  <si>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</si>
  <si>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</si>
  <si>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</si>
  <si>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</si>
  <si>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</si>
  <si>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</si>
  <si>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</si>
  <si>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</si>
  <si>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</si>
  <si>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</si>
  <si>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</si>
  <si>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</si>
  <si>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</si>
  <si>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</si>
  <si>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</si>
  <si>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</si>
  <si>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</si>
  <si>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</si>
  <si>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</si>
  <si>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</si>
  <si>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</si>
  <si>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</si>
  <si>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</si>
  <si>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</si>
  <si>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</si>
  <si>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</si>
  <si>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</si>
  <si>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</si>
  <si>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</si>
  <si>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</si>
  <si>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</si>
  <si>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</si>
  <si>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</si>
  <si>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</si>
  <si>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</si>
  <si>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</si>
  <si>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</si>
  <si>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</si>
  <si>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</si>
  <si>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</si>
  <si>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</si>
  <si>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</si>
  <si>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</si>
  <si>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</si>
  <si>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</si>
  <si>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</si>
  <si>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</si>
  <si>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</si>
  <si>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</si>
  <si>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</si>
  <si>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</si>
  <si>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</si>
  <si>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</si>
  <si>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</si>
  <si>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</si>
  <si>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</si>
  <si>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</si>
  <si>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</si>
  <si>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</si>
  <si>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</si>
  <si>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</si>
  <si>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</si>
  <si>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</si>
  <si>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</si>
  <si>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</si>
  <si>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</si>
  <si>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</si>
  <si>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</si>
  <si>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</si>
  <si>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</si>
  <si>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</si>
  <si>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</si>
  <si>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</si>
  <si>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</si>
  <si>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</si>
  <si>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</si>
  <si>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</si>
  <si>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</si>
  <si>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</si>
  <si>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</si>
  <si>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</si>
  <si>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</si>
  <si>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</si>
  <si>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</si>
  <si>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</si>
  <si>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</si>
  <si>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</si>
  <si>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</si>
  <si>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</si>
  <si>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</si>
  <si>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</si>
  <si>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</si>
  <si>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</si>
  <si>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</si>
  <si>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</si>
  <si>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</si>
  <si>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</si>
  <si>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</si>
  <si>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</si>
  <si>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</si>
  <si>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</si>
  <si>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</si>
  <si>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</si>
  <si>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</si>
  <si>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</si>
  <si>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</si>
  <si>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</si>
  <si>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</si>
  <si>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</si>
  <si>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</si>
  <si>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</si>
  <si>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</si>
  <si>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</si>
  <si>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</si>
  <si>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</si>
  <si>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</si>
  <si>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</si>
  <si>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</si>
  <si>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</si>
  <si>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</si>
  <si>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</si>
  <si>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</si>
  <si>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</si>
  <si>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</si>
  <si>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</si>
  <si>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</si>
  <si>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</si>
  <si>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</si>
  <si>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</si>
  <si>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</si>
  <si>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</si>
  <si>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</si>
  <si>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</si>
  <si>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</si>
  <si>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</si>
  <si>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</si>
  <si>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</si>
  <si>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</si>
  <si>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</si>
  <si>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</si>
  <si>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</si>
  <si>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</si>
  <si>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</si>
  <si>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</si>
  <si>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</si>
  <si>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</si>
  <si>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</si>
  <si>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</si>
  <si>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</si>
  <si>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</si>
  <si>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</si>
  <si>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</si>
  <si>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</si>
  <si>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</si>
  <si>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</si>
  <si>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</si>
  <si>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</si>
  <si>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</si>
  <si>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</si>
  <si>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</si>
  <si>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</si>
  <si>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</si>
  <si>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</si>
  <si>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</si>
  <si>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</si>
  <si>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</si>
  <si>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</si>
  <si>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</si>
  <si>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</si>
  <si>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</si>
  <si>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</si>
  <si>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</si>
  <si>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</si>
  <si>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</si>
  <si>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</si>
  <si>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</si>
  <si>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</si>
  <si>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</si>
  <si>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</si>
  <si>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</si>
  <si>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</si>
  <si>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</si>
  <si>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</si>
  <si>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</si>
  <si>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</si>
  <si>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</si>
  <si>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</si>
  <si>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</si>
  <si>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</si>
  <si>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</si>
  <si>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</si>
  <si>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</si>
  <si>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</si>
  <si>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</si>
  <si>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</si>
  <si>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</si>
  <si>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</si>
  <si>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</si>
  <si>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</si>
  <si>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</si>
  <si>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</si>
  <si>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</si>
  <si>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</si>
  <si>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</si>
  <si>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</si>
  <si>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</si>
  <si>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</si>
  <si>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</si>
  <si>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</si>
  <si>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</si>
  <si>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</si>
  <si>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</si>
  <si>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</si>
  <si>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</si>
  <si>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</si>
  <si>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</si>
  <si>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</si>
  <si>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</si>
  <si>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</si>
  <si>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</si>
  <si>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</si>
  <si>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</si>
  <si>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</si>
  <si>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</si>
  <si>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</si>
  <si>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</si>
  <si>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</si>
  <si>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</si>
  <si>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</si>
  <si>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</si>
  <si>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</si>
  <si>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</si>
  <si>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</si>
  <si>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</si>
  <si>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</si>
  <si>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</si>
  <si>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</si>
  <si>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</si>
  <si>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</si>
  <si>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</si>
  <si>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</si>
  <si>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</si>
  <si>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</si>
  <si>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</si>
  <si>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</si>
  <si>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</si>
  <si>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</si>
  <si>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</si>
  <si>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</si>
  <si>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</si>
  <si>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</si>
  <si>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</si>
  <si>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</si>
  <si>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</si>
  <si>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</si>
  <si>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</si>
  <si>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</si>
  <si>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</si>
  <si>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</si>
  <si>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</si>
  <si>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</si>
  <si>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</si>
  <si>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</si>
  <si>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</si>
  <si>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</si>
  <si>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</si>
  <si>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</si>
  <si>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</si>
  <si>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</si>
  <si>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</si>
  <si>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</si>
  <si>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</si>
  <si>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</si>
  <si>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</si>
  <si>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</si>
  <si>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</si>
  <si>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</si>
  <si>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</si>
  <si>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</si>
  <si>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</si>
  <si>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</si>
  <si>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</si>
  <si>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</si>
  <si>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</si>
  <si>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</si>
  <si>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</si>
  <si>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</si>
  <si>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</si>
  <si>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</si>
  <si>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</si>
  <si>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</si>
  <si>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</si>
  <si>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</si>
  <si>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</si>
  <si>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</si>
  <si>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</si>
  <si>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</si>
  <si>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</si>
  <si>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</si>
  <si>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</si>
  <si>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</si>
  <si>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</si>
  <si>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</si>
  <si>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</si>
  <si>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</si>
  <si>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</si>
  <si>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</si>
  <si>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</si>
  <si>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</si>
  <si>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</si>
  <si>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</si>
  <si>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</si>
  <si>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</si>
  <si>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</si>
  <si>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</si>
  <si>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</si>
  <si>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</si>
  <si>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</si>
  <si>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</si>
  <si>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</si>
  <si>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</si>
  <si>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</si>
  <si>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</si>
  <si>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</si>
  <si>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</si>
  <si>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</si>
  <si>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</si>
  <si>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</si>
  <si>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</si>
  <si>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</si>
  <si>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</si>
  <si>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</si>
  <si>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</si>
  <si>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</si>
  <si>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</si>
  <si>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</si>
  <si>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</si>
  <si>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</si>
  <si>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</si>
  <si>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</si>
  <si>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</si>
  <si>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</si>
  <si>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</si>
  <si>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</si>
  <si>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</si>
  <si>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</si>
  <si>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</si>
  <si>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</si>
  <si>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</si>
  <si>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</si>
  <si>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</si>
  <si>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</si>
  <si>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</si>
  <si>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</si>
  <si>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</si>
  <si>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</si>
  <si>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</si>
  <si>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</si>
  <si>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</si>
  <si>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</si>
  <si>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</si>
  <si>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</si>
  <si>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</si>
  <si>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</si>
  <si>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</si>
  <si>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</si>
  <si>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</si>
  <si>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</si>
  <si>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</si>
  <si>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</si>
  <si>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</si>
  <si>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</si>
  <si>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</si>
  <si>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</si>
  <si>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</si>
  <si>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</si>
  <si>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</si>
  <si>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</si>
  <si>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</si>
  <si>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</si>
  <si>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</si>
  <si>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</si>
  <si>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</si>
  <si>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</si>
  <si>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</si>
  <si>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</si>
  <si>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</si>
  <si>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</si>
  <si>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</si>
  <si>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</si>
  <si>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</si>
  <si>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</si>
  <si>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</si>
  <si>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</si>
  <si>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</si>
  <si>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</si>
  <si>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</si>
  <si>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</si>
  <si>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</si>
  <si>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</si>
  <si>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</si>
  <si>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</si>
  <si>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</si>
  <si>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</si>
  <si>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</si>
  <si>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</si>
  <si>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</si>
  <si>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</si>
  <si>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</si>
  <si>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</si>
  <si>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</si>
  <si>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</si>
  <si>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</si>
  <si>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</si>
  <si>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</si>
  <si>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</si>
  <si>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</si>
  <si>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</si>
  <si>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</si>
  <si>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</si>
  <si>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</si>
  <si>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</si>
  <si>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</si>
  <si>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</si>
  <si>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</si>
  <si>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</si>
  <si>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</si>
  <si>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</si>
  <si>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</si>
  <si>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</si>
  <si>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</si>
  <si>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</si>
  <si>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</si>
  <si>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</si>
  <si>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</si>
  <si>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</si>
  <si>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</si>
  <si>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</si>
  <si>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</si>
  <si>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</si>
  <si>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</si>
  <si>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</si>
  <si>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</si>
  <si>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</si>
  <si>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</si>
  <si>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</si>
  <si>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</si>
  <si>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</si>
  <si>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</si>
  <si>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</si>
  <si>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</si>
  <si>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</si>
  <si>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</si>
  <si>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</si>
  <si>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</si>
  <si>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</si>
  <si>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</si>
  <si>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</si>
  <si>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</si>
  <si>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</si>
  <si>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</si>
  <si>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</si>
  <si>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</si>
  <si>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</si>
  <si>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</si>
  <si>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</si>
  <si>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</si>
  <si>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</si>
  <si>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</si>
  <si>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</si>
  <si>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</si>
  <si>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</si>
  <si>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</si>
  <si>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</si>
  <si>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</si>
  <si>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</si>
  <si>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</si>
  <si>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</si>
  <si>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</si>
  <si>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</si>
  <si>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</si>
  <si>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</si>
  <si>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</si>
  <si>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</si>
  <si>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</si>
  <si>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</si>
  <si>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</si>
  <si>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</si>
  <si>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</si>
  <si>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</si>
  <si>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</si>
  <si>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</si>
  <si>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</si>
  <si>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</si>
  <si>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</si>
  <si>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</si>
  <si>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</si>
  <si>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</si>
  <si>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</si>
  <si>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</si>
  <si>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</si>
  <si>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</si>
  <si>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</si>
  <si>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</si>
  <si>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</si>
  <si>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</si>
  <si>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</si>
  <si>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</si>
  <si>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</si>
  <si>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</si>
  <si>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</si>
  <si>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</si>
  <si>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</si>
  <si>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</si>
  <si>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</si>
  <si>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</si>
  <si>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</si>
  <si>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</si>
  <si>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</si>
  <si>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</si>
  <si>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</si>
  <si>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</si>
  <si>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</si>
  <si>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</si>
  <si>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</si>
  <si>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</si>
  <si>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</si>
  <si>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</si>
  <si>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</si>
  <si>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</si>
  <si>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</si>
  <si>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</si>
  <si>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</si>
  <si>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</si>
  <si>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</si>
  <si>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</si>
  <si>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</si>
  <si>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</si>
  <si>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</si>
  <si>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</si>
  <si>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</si>
  <si>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</si>
  <si>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</si>
  <si>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</si>
  <si>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</si>
  <si>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</si>
  <si>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</si>
  <si>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</si>
  <si>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</si>
  <si>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</si>
  <si>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</si>
  <si>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</si>
  <si>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</si>
  <si>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</si>
  <si>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</si>
  <si>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</si>
  <si>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</si>
  <si>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</si>
  <si>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</si>
  <si>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</si>
  <si>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</si>
  <si>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</si>
  <si>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</si>
  <si>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</si>
  <si>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</si>
  <si>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</si>
  <si>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</si>
  <si>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</si>
  <si>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</si>
  <si>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</si>
  <si>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</si>
  <si>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</si>
  <si>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</si>
  <si>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</si>
  <si>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</si>
  <si>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</si>
  <si>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</si>
  <si>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</si>
  <si>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</si>
  <si>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</si>
  <si>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</si>
  <si>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</si>
  <si>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</si>
  <si>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</si>
  <si>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</si>
  <si>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</si>
  <si>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</si>
  <si>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</si>
  <si>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</si>
  <si>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</si>
  <si>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</si>
  <si>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</si>
  <si>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</si>
  <si>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</si>
  <si>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</si>
  <si>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</si>
  <si>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</si>
  <si>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</si>
  <si>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</si>
  <si>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</si>
  <si>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</si>
  <si>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</si>
  <si>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</si>
  <si>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</si>
  <si>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</si>
  <si>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</si>
  <si>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</si>
  <si>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</si>
  <si>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</si>
  <si>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</si>
  <si>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</si>
  <si>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</si>
  <si>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</si>
  <si>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</si>
  <si>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</si>
  <si>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</si>
  <si>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</si>
  <si>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</si>
  <si>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</si>
  <si>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</si>
  <si>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</si>
  <si>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</si>
  <si>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</si>
  <si>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</si>
  <si>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</si>
  <si>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</si>
  <si>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</si>
  <si>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</si>
  <si>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</si>
  <si>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</si>
  <si>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</si>
  <si>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</si>
  <si>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</si>
  <si>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</si>
  <si>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</si>
  <si>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</si>
  <si>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</si>
  <si>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</si>
  <si>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</si>
  <si>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</si>
  <si>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</si>
  <si>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</si>
  <si>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</si>
  <si>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</si>
  <si>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</si>
  <si>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</si>
  <si>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</si>
  <si>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</si>
  <si>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</si>
  <si>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</si>
  <si>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</si>
  <si>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</si>
  <si>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</si>
  <si>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</si>
  <si>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</si>
  <si>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</si>
  <si>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</si>
  <si>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</si>
  <si>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</si>
  <si>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</si>
  <si>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</si>
  <si>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</si>
  <si>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</si>
  <si>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</si>
  <si>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</si>
  <si>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</si>
  <si>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</si>
  <si>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</si>
  <si>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</si>
  <si>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</si>
  <si>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</si>
  <si>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</si>
  <si>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</si>
  <si>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</si>
  <si>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</si>
  <si>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</si>
  <si>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</si>
  <si>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</si>
  <si>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</si>
  <si>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</si>
  <si>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</si>
  <si>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</si>
  <si>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</si>
  <si>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</si>
  <si>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</si>
  <si>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</si>
  <si>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</si>
  <si>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</si>
  <si>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</si>
  <si>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</si>
  <si>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</si>
  <si>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</si>
  <si>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</si>
  <si>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</si>
  <si>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</si>
  <si>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</si>
  <si>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</si>
  <si>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</si>
  <si>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</si>
  <si>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</si>
  <si>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</si>
  <si>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</si>
  <si>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</si>
  <si>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</si>
  <si>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</si>
  <si>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</si>
  <si>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</si>
  <si>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</si>
  <si>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</si>
  <si>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</si>
  <si>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</si>
  <si>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</si>
  <si>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</si>
  <si>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</si>
  <si>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</si>
  <si>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</si>
  <si>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</si>
  <si>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</si>
  <si>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</si>
  <si>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</si>
  <si>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</si>
  <si>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</si>
  <si>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</si>
  <si>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</si>
  <si>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</si>
  <si>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</si>
  <si>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</si>
  <si>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</si>
  <si>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</si>
  <si>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</si>
  <si>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</si>
  <si>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</si>
  <si>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</si>
  <si>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</si>
  <si>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</si>
  <si>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</si>
  <si>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</si>
  <si>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</si>
  <si>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</si>
  <si>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</si>
  <si>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</si>
  <si>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</si>
  <si>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</si>
  <si>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</si>
  <si>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</si>
  <si>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</si>
  <si>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</si>
  <si>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</si>
  <si>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</si>
  <si>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</si>
  <si>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</si>
  <si>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</si>
  <si>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</si>
  <si>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</si>
  <si>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</si>
  <si>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</si>
  <si>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</si>
  <si>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</si>
  <si>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</si>
  <si>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</si>
  <si>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</si>
  <si>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</si>
  <si>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</si>
  <si>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</si>
  <si>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</si>
  <si>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</si>
  <si>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</si>
  <si>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</si>
  <si>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</si>
  <si>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</si>
  <si>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</si>
  <si>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</si>
  <si>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</si>
  <si>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</si>
  <si>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</si>
  <si>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</si>
  <si>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</si>
  <si>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</si>
  <si>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</si>
  <si>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</si>
  <si>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</si>
  <si>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</si>
  <si>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</si>
  <si>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</si>
  <si>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</si>
  <si>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</si>
  <si>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</si>
  <si>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</si>
  <si>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</si>
  <si>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</si>
  <si>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</si>
  <si>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</si>
  <si>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</si>
  <si>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</si>
  <si>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</si>
  <si>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</si>
  <si>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</si>
  <si>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</si>
  <si>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</si>
  <si>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</si>
  <si>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</si>
  <si>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</si>
  <si>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</si>
  <si>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</si>
  <si>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</si>
  <si>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</si>
  <si>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</si>
  <si>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</si>
  <si>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</si>
  <si>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</si>
  <si>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</si>
  <si>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</si>
  <si>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</si>
  <si>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</si>
  <si>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</si>
  <si>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</si>
  <si>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</si>
  <si>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</si>
  <si>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</si>
  <si>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</si>
  <si>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</si>
  <si>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</si>
  <si>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</si>
  <si>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</si>
  <si>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</si>
  <si>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</si>
  <si>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</si>
  <si>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</si>
  <si>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</si>
  <si>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</si>
  <si>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</si>
  <si>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</si>
  <si>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</si>
  <si>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</si>
  <si>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</si>
  <si>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</si>
  <si>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</si>
  <si>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</si>
  <si>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</si>
  <si>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</si>
  <si>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</si>
  <si>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</si>
  <si>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</si>
  <si>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</si>
  <si>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</si>
  <si>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</si>
  <si>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</si>
  <si>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</si>
  <si>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</si>
  <si>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</si>
  <si>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</si>
  <si>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</si>
  <si>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</si>
  <si>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</si>
  <si>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</si>
  <si>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</si>
  <si>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</si>
  <si>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</si>
  <si>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</si>
  <si>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</si>
  <si>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</si>
  <si>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</si>
  <si>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</si>
  <si>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</si>
  <si>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</si>
  <si>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</si>
  <si>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</si>
  <si>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</si>
  <si>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</si>
  <si>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</si>
  <si>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</si>
  <si>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</si>
  <si>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</si>
  <si>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</si>
  <si>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</si>
  <si>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</si>
  <si>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</si>
  <si>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</si>
  <si>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</si>
  <si>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</si>
  <si>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</si>
  <si>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</si>
  <si>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</si>
  <si>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</si>
  <si>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</si>
  <si>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</si>
  <si>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</si>
  <si>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</si>
  <si>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</si>
  <si>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</si>
  <si>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</si>
  <si>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</si>
  <si>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</si>
  <si>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</si>
  <si>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</si>
  <si>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</si>
  <si>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</si>
  <si>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</si>
  <si>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</si>
  <si>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</si>
  <si>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</si>
  <si>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</si>
  <si>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</si>
  <si>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</si>
  <si>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</si>
  <si>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</si>
  <si>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</si>
  <si>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</si>
  <si>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</si>
  <si>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</si>
  <si>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</si>
  <si>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</si>
  <si>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</si>
  <si>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</si>
  <si>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</si>
  <si>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</si>
  <si>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</si>
  <si>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</si>
  <si>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</si>
  <si>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</si>
  <si>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</si>
  <si>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</si>
  <si>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</si>
  <si>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</si>
  <si>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</si>
  <si>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</si>
  <si>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</si>
  <si>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</si>
  <si>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</si>
  <si>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</si>
  <si>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</si>
  <si>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</si>
  <si>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</si>
  <si>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</si>
  <si>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</si>
  <si>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</si>
  <si>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</si>
  <si>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</si>
  <si>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</si>
  <si>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</si>
  <si>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</si>
  <si>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</si>
  <si>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</si>
  <si>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</si>
  <si>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</si>
  <si>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</si>
  <si>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</si>
  <si>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</si>
  <si>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</si>
  <si>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</si>
  <si>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</si>
  <si>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</si>
  <si>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</si>
  <si>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</si>
  <si>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</si>
  <si>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</si>
  <si>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</si>
  <si>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</si>
  <si>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</si>
  <si>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</si>
  <si>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</si>
  <si>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</si>
  <si>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</si>
  <si>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</si>
  <si>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</si>
  <si>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</si>
  <si>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</si>
  <si>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</si>
  <si>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</si>
  <si>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</si>
  <si>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</si>
  <si>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</si>
  <si>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</si>
  <si>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</si>
  <si>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</si>
  <si>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</si>
  <si>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</si>
  <si>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</si>
  <si>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</si>
  <si>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</si>
  <si>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</si>
  <si>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</si>
  <si>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</si>
  <si>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</si>
  <si>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</si>
  <si>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</si>
  <si>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</si>
  <si>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</si>
  <si>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</si>
  <si>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</si>
  <si>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</si>
  <si>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</si>
  <si>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</si>
  <si>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</si>
  <si>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</si>
  <si>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</si>
  <si>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</si>
  <si>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</si>
  <si>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</si>
  <si>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</si>
  <si>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</si>
  <si>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</si>
  <si>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</si>
  <si>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</si>
  <si>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</si>
  <si>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</si>
  <si>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</si>
  <si>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</si>
  <si>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</si>
  <si>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</si>
  <si>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</si>
  <si>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</si>
  <si>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</si>
  <si>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</si>
  <si>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</si>
  <si>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</si>
  <si>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</si>
  <si>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</si>
  <si>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</si>
  <si>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</si>
  <si>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</si>
  <si>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</si>
  <si>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</si>
  <si>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</si>
  <si>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</si>
  <si>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</si>
  <si>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</si>
  <si>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</si>
  <si>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</si>
  <si>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</si>
  <si>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</si>
  <si>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</si>
  <si>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</si>
  <si>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</si>
  <si>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</si>
  <si>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</si>
  <si>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</si>
  <si>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</si>
  <si>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</si>
  <si>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</si>
  <si>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</si>
  <si>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</si>
  <si>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</si>
  <si>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</si>
  <si>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</si>
  <si>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</si>
  <si>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</si>
  <si>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</si>
  <si>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</si>
  <si>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</si>
  <si>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</si>
  <si>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</si>
  <si>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</si>
  <si>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</si>
  <si>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</si>
  <si>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</si>
  <si>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</si>
  <si>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</si>
  <si>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</si>
  <si>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</si>
  <si>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</si>
  <si>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</si>
  <si>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</si>
  <si>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</si>
  <si>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</si>
  <si>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</si>
  <si>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</si>
  <si>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</si>
  <si>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</si>
  <si>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</si>
  <si>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</si>
  <si>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</si>
  <si>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</si>
  <si>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</si>
  <si>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</si>
  <si>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</si>
  <si>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</si>
  <si>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</si>
  <si>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</si>
  <si>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</si>
  <si>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</si>
  <si>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</si>
  <si>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</si>
  <si>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</si>
  <si>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</si>
  <si>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</si>
  <si>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</si>
  <si>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</si>
  <si>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</si>
  <si>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</si>
  <si>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</si>
  <si>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</si>
  <si>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</si>
  <si>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</si>
  <si>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</si>
  <si>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</si>
  <si>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</si>
  <si>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</si>
  <si>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</si>
  <si>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</si>
  <si>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</si>
  <si>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</si>
  <si>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</si>
  <si>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</si>
  <si>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</si>
  <si>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</si>
  <si>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</si>
  <si>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</si>
  <si>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</si>
  <si>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</si>
  <si>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</si>
  <si>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</si>
  <si>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</si>
  <si>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</si>
  <si>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</si>
  <si>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</si>
  <si>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</si>
  <si>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</si>
  <si>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</si>
  <si>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</si>
  <si>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</si>
  <si>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</si>
  <si>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</si>
  <si>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</si>
  <si>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</si>
  <si>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</si>
  <si>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</si>
  <si>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</si>
  <si>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</si>
  <si>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</si>
  <si>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</si>
  <si>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</si>
  <si>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</si>
  <si>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</si>
  <si>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</si>
  <si>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</si>
  <si>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</si>
  <si>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</si>
  <si>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</si>
  <si>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</si>
  <si>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</si>
  <si>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</si>
  <si>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</si>
  <si>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</si>
  <si>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</si>
  <si>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</si>
  <si>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</si>
  <si>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</si>
  <si>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</si>
  <si>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</si>
  <si>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</si>
  <si>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</si>
  <si>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</si>
  <si>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</si>
  <si>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</si>
  <si>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</si>
  <si>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</si>
  <si>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</si>
  <si>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</si>
  <si>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</si>
  <si>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</si>
  <si>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</si>
  <si>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</si>
  <si>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</si>
  <si>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</si>
  <si>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</si>
  <si>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</si>
  <si>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</si>
  <si>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</si>
  <si>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</si>
  <si>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</si>
  <si>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</si>
  <si>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</si>
  <si>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</si>
  <si>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</si>
  <si>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</si>
  <si>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</si>
  <si>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</si>
  <si>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</si>
  <si>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</si>
  <si>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</si>
  <si>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</si>
  <si>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</si>
  <si>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</si>
  <si>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</si>
  <si>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</si>
  <si>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</si>
  <si>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</si>
  <si>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</si>
  <si>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</si>
  <si>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</si>
  <si>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</si>
  <si>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</si>
  <si>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</si>
  <si>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</si>
  <si>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</si>
  <si>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</si>
  <si>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</si>
  <si>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</si>
  <si>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</si>
  <si>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</si>
  <si>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</si>
  <si>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</si>
  <si>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</si>
  <si>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</si>
  <si>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</si>
  <si>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</si>
  <si>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</si>
  <si>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</si>
  <si>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</si>
  <si>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</si>
  <si>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</si>
  <si>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</si>
  <si>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</si>
  <si>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</si>
  <si>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</si>
  <si>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</si>
  <si>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</si>
  <si>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</si>
  <si>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</si>
  <si>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</si>
  <si>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</si>
  <si>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</si>
  <si>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</si>
  <si>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</si>
  <si>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</si>
  <si>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</si>
  <si>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</si>
  <si>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</si>
  <si>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</si>
  <si>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</si>
  <si>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</si>
  <si>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</si>
  <si>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</si>
  <si>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</si>
  <si>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</si>
  <si>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</si>
  <si>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</si>
  <si>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</si>
  <si>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</si>
  <si>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</si>
  <si>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</si>
  <si>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</si>
  <si>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</si>
  <si>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</si>
  <si>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</si>
  <si>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</si>
  <si>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</si>
  <si>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</si>
  <si>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</si>
  <si>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</si>
  <si>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</si>
  <si>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</si>
  <si>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</si>
  <si>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</si>
  <si>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</si>
  <si>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</si>
  <si>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</si>
  <si>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</si>
  <si>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</si>
  <si>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</si>
  <si>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</si>
  <si>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</si>
  <si>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</si>
  <si>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</si>
  <si>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</si>
  <si>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</si>
  <si>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</si>
  <si>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</si>
  <si>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</si>
  <si>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</si>
  <si>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</si>
  <si>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</si>
  <si>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</si>
  <si>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</si>
  <si>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</si>
  <si>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</si>
  <si>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</si>
  <si>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</si>
  <si>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</si>
  <si>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</si>
  <si>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</si>
  <si>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</si>
  <si>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</si>
  <si>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</si>
  <si>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</si>
  <si>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</si>
  <si>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</si>
  <si>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</si>
  <si>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</si>
  <si>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</si>
  <si>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</si>
  <si>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</si>
  <si>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</si>
  <si>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</si>
  <si>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</si>
  <si>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</si>
  <si>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</si>
  <si>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</si>
  <si>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</si>
  <si>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</si>
  <si>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</si>
  <si>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</si>
  <si>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</si>
  <si>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</si>
  <si>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</si>
  <si>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</si>
  <si>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</si>
  <si>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</si>
  <si>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</si>
  <si>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</si>
  <si>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</si>
  <si>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</si>
  <si>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</si>
  <si>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</si>
  <si>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</si>
  <si>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</si>
  <si>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</si>
  <si>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</si>
  <si>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</si>
  <si>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</si>
  <si>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</si>
  <si>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</si>
  <si>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</si>
  <si>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</si>
  <si>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</si>
  <si>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</si>
  <si>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</si>
  <si>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</si>
  <si>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</si>
  <si>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</si>
  <si>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</si>
  <si>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</si>
  <si>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</si>
  <si>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</si>
  <si>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</si>
  <si>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</si>
  <si>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</si>
  <si>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</si>
  <si>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</si>
  <si>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</si>
  <si>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</si>
  <si>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</si>
  <si>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</si>
  <si>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</si>
  <si>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</si>
  <si>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</si>
  <si>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</si>
  <si>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</si>
  <si>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</si>
  <si>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</si>
  <si>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</si>
  <si>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</si>
  <si>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</si>
  <si>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</si>
  <si>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</si>
  <si>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</si>
  <si>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</si>
  <si>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</si>
  <si>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</si>
  <si>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</si>
  <si>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</si>
  <si>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</si>
  <si>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</si>
  <si>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</si>
  <si>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</si>
  <si>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</si>
  <si>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</si>
  <si>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</si>
  <si>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</si>
  <si>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</si>
  <si>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</si>
  <si>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</si>
  <si>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</si>
  <si>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</si>
  <si>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</si>
  <si>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</si>
  <si>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</si>
  <si>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</si>
  <si>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</si>
  <si>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</si>
  <si>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</si>
  <si>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</si>
  <si>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</si>
  <si>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</si>
  <si>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</si>
  <si>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</si>
  <si>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</si>
  <si>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</si>
  <si>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</si>
  <si>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</si>
  <si>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</si>
  <si>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</si>
  <si>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</si>
  <si>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</si>
  <si>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</si>
  <si>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</si>
  <si>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</si>
  <si>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</si>
  <si>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</si>
  <si>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</si>
  <si>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</si>
  <si>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</si>
  <si>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</si>
  <si>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</si>
  <si>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</si>
  <si>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</si>
  <si>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</si>
  <si>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</si>
  <si>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</si>
  <si>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</si>
  <si>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</si>
  <si>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</si>
  <si>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</si>
  <si>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</si>
  <si>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</si>
  <si>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</si>
  <si>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</si>
  <si>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</si>
  <si>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</si>
  <si>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</si>
  <si>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</si>
  <si>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</si>
  <si>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</si>
  <si>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</si>
  <si>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</si>
  <si>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</si>
  <si>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</si>
  <si>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</si>
  <si>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</si>
  <si>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</si>
  <si>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</si>
  <si>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</si>
  <si>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</si>
  <si>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</si>
  <si>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</si>
  <si>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</si>
  <si>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</si>
  <si>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</si>
  <si>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</si>
  <si>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</si>
  <si>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</si>
  <si>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</si>
  <si>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</si>
  <si>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</si>
  <si>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</si>
  <si>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</si>
  <si>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</si>
  <si>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</si>
  <si>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</si>
  <si>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</si>
  <si>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</si>
  <si>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</si>
  <si>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</si>
  <si>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</si>
  <si>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</si>
  <si>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</si>
  <si>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</si>
  <si>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</si>
  <si>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</si>
  <si>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</si>
  <si>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</si>
  <si>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</si>
  <si>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</si>
  <si>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</si>
  <si>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</si>
  <si>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</si>
  <si>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</si>
  <si>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</si>
  <si>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</si>
  <si>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</si>
  <si>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</si>
  <si>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</si>
  <si>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</si>
  <si>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</si>
  <si>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</si>
  <si>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</si>
  <si>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</si>
  <si>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</si>
  <si>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</si>
  <si>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</si>
  <si>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</si>
  <si>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</si>
  <si>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</si>
  <si>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</si>
  <si>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</si>
  <si>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</si>
  <si>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</si>
  <si>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</si>
  <si>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</si>
  <si>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</si>
  <si>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</si>
  <si>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</si>
  <si>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</si>
  <si>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</si>
  <si>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</si>
  <si>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</si>
  <si>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</si>
  <si>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</si>
  <si>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</si>
  <si>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</si>
  <si>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</si>
  <si>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</si>
  <si>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</si>
  <si>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</si>
  <si>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</si>
  <si>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</si>
  <si>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</si>
  <si>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</si>
  <si>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</si>
  <si>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</si>
  <si>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</si>
  <si>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</si>
  <si>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</si>
  <si>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</si>
  <si>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</si>
  <si>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</si>
  <si>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</si>
  <si>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</si>
  <si>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</si>
  <si>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</si>
  <si>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</si>
  <si>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</si>
  <si>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</si>
  <si>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</si>
  <si>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</si>
  <si>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</si>
  <si>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</si>
  <si>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</si>
  <si>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</si>
  <si>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</si>
  <si>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</si>
  <si>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</si>
  <si>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</si>
  <si>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</si>
  <si>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</si>
  <si>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</si>
  <si>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</si>
  <si>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</si>
  <si>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</si>
  <si>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</si>
  <si>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</si>
  <si>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</si>
  <si>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</si>
  <si>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</si>
  <si>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</si>
  <si>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</si>
  <si>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</si>
  <si>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</si>
  <si>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</si>
  <si>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</si>
  <si>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</si>
  <si>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</si>
  <si>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</si>
  <si>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</si>
  <si>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</si>
  <si>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</si>
  <si>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</si>
  <si>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</si>
  <si>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</si>
  <si>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</si>
  <si>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</si>
  <si>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</si>
  <si>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</si>
  <si>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</si>
  <si>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</si>
  <si>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</si>
  <si>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</si>
  <si>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</si>
  <si>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</si>
  <si>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</si>
  <si>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</si>
  <si>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</si>
  <si>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</si>
  <si>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</si>
  <si>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</si>
  <si>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</si>
  <si>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</si>
  <si>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</si>
  <si>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</si>
  <si>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</si>
  <si>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</si>
  <si>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</si>
  <si>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</si>
  <si>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</si>
  <si>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</si>
  <si>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</si>
  <si>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</si>
  <si>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</si>
  <si>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</si>
  <si>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</si>
  <si>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</si>
  <si>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</si>
  <si>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</si>
  <si>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</si>
  <si>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</si>
  <si>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</si>
  <si>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</si>
  <si>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</si>
  <si>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</si>
  <si>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</si>
  <si>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</si>
  <si>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</si>
  <si>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</si>
  <si>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</si>
  <si>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</si>
  <si>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</si>
  <si>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</si>
  <si>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</si>
  <si>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</si>
  <si>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</si>
  <si>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</si>
  <si>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</si>
  <si>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</si>
  <si>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</si>
  <si>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</si>
  <si>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</si>
  <si>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</si>
  <si>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</si>
  <si>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</si>
  <si>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</si>
  <si>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</si>
  <si>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</si>
  <si>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</si>
  <si>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</si>
  <si>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</si>
  <si>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</si>
  <si>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</si>
  <si>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</si>
  <si>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</si>
  <si>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</si>
  <si>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</si>
  <si>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</si>
  <si>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</si>
  <si>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</si>
  <si>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</si>
  <si>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</si>
  <si>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</si>
  <si>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</si>
  <si>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</si>
  <si>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</si>
  <si>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</si>
  <si>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</si>
  <si>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</si>
  <si>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</si>
  <si>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</si>
  <si>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</si>
  <si>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</si>
  <si>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</si>
  <si>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</si>
  <si>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</si>
  <si>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</si>
  <si>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</si>
  <si>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</si>
  <si>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</si>
  <si>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</si>
  <si>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</si>
  <si>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</si>
  <si>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</si>
  <si>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</si>
  <si>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</si>
  <si>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</si>
  <si>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</si>
  <si>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</si>
  <si>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</si>
  <si>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</si>
  <si>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</si>
  <si>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</si>
  <si>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</si>
  <si>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</si>
  <si>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</si>
  <si>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</si>
  <si>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</si>
  <si>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</si>
  <si>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</si>
  <si>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</si>
  <si>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</si>
  <si>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</si>
  <si>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</si>
  <si>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</si>
  <si>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</si>
  <si>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</si>
  <si>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</si>
  <si>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</si>
  <si>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</si>
  <si>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</si>
  <si>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</si>
  <si>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</si>
  <si>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</si>
  <si>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</si>
  <si>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</si>
  <si>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</si>
  <si>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</si>
  <si>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</si>
  <si>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</si>
  <si>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</si>
  <si>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</si>
  <si>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</si>
  <si>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</si>
  <si>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</si>
  <si>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</si>
  <si>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</si>
  <si>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</si>
  <si>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</si>
  <si>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</si>
  <si>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</si>
  <si>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</si>
  <si>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</si>
  <si>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</si>
  <si>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</si>
  <si>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</si>
  <si>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</si>
  <si>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</si>
  <si>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</si>
  <si>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</si>
  <si>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</si>
  <si>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</si>
  <si>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</si>
  <si>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</si>
  <si>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</si>
  <si>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</si>
  <si>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</si>
  <si>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</si>
  <si>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</si>
  <si>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</si>
  <si>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</si>
  <si>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</si>
  <si>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</si>
  <si>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</si>
  <si>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</si>
  <si>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</si>
  <si>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</si>
  <si>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</si>
  <si>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</si>
  <si>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</si>
  <si>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</si>
  <si>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</si>
  <si>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</si>
  <si>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</si>
  <si>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</si>
  <si>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</si>
  <si>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</si>
  <si>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</si>
  <si>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</si>
  <si>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</si>
  <si>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</si>
  <si>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</si>
  <si>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</si>
  <si>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</si>
  <si>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</si>
  <si>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</si>
  <si>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</si>
  <si>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</si>
  <si>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</si>
  <si>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</si>
  <si>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</si>
  <si>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</si>
  <si>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</si>
  <si>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</si>
  <si>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</si>
  <si>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</si>
  <si>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</si>
  <si>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</si>
  <si>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</si>
  <si>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</si>
  <si>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</si>
  <si>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</si>
  <si>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</si>
  <si>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</si>
  <si>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</si>
  <si>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</si>
  <si>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</si>
  <si>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</si>
  <si>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</si>
  <si>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</si>
  <si>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</si>
  <si>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</si>
  <si>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</si>
  <si>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</si>
  <si>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</si>
  <si>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</si>
  <si>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</si>
  <si>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</si>
  <si>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</si>
  <si>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</si>
  <si>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</si>
  <si>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</si>
  <si>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</si>
  <si>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</si>
  <si>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</si>
  <si>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</si>
  <si>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</si>
  <si>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</si>
  <si>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</si>
  <si>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</si>
  <si>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</si>
  <si>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</si>
  <si>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</si>
  <si>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</si>
  <si>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</si>
  <si>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</si>
  <si>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</si>
  <si>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</si>
  <si>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</si>
  <si>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</si>
  <si>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</si>
  <si>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</si>
  <si>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</si>
  <si>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</si>
  <si>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</si>
  <si>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</si>
  <si>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</si>
  <si>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</si>
  <si>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</si>
  <si>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</si>
  <si>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</si>
  <si>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</si>
  <si>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</si>
  <si>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</si>
  <si>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</si>
  <si>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</si>
  <si>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</si>
  <si>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</si>
  <si>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</si>
  <si>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</si>
  <si>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</si>
  <si>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</si>
  <si>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</si>
  <si>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</si>
  <si>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</si>
  <si>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</si>
  <si>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</si>
  <si>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</si>
  <si>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</si>
  <si>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</si>
  <si>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</si>
  <si>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</si>
  <si>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</si>
  <si>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</si>
  <si>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</si>
  <si>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</si>
  <si>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</si>
  <si>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</si>
  <si>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</si>
  <si>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</si>
  <si>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</si>
  <si>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</si>
  <si>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</si>
  <si>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</si>
  <si>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</si>
  <si>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</si>
  <si>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</si>
  <si>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</si>
  <si>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</si>
  <si>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</si>
  <si>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</si>
  <si>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</si>
  <si>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</si>
  <si>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</si>
  <si>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</si>
  <si>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</si>
  <si>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</si>
  <si>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</si>
  <si>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</si>
  <si>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</si>
  <si>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</si>
  <si>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</si>
  <si>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</si>
  <si>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</si>
  <si>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</si>
  <si>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</si>
  <si>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</si>
  <si>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</si>
  <si>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</si>
  <si>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</si>
  <si>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</si>
  <si>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</si>
  <si>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</si>
  <si>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</si>
  <si>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</si>
  <si>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</si>
  <si>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</si>
  <si>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</si>
  <si>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</si>
  <si>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</si>
  <si>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</si>
  <si>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</si>
  <si>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</si>
  <si>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</si>
  <si>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</si>
  <si>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</si>
  <si>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</si>
  <si>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</si>
  <si>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</si>
  <si>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</si>
  <si>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</si>
  <si>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</si>
  <si>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</si>
  <si>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</si>
  <si>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</si>
  <si>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</si>
  <si>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</si>
  <si>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</si>
  <si>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</si>
  <si>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</si>
  <si>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</si>
  <si>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</si>
  <si>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</si>
  <si>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</si>
  <si>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</si>
  <si>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</si>
  <si>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</si>
  <si>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</si>
  <si>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</si>
  <si>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</si>
  <si>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</si>
  <si>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</si>
  <si>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</si>
  <si>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</si>
  <si>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</si>
  <si>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</si>
  <si>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</si>
  <si>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</si>
  <si>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</si>
  <si>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</si>
  <si>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</si>
  <si>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</si>
  <si>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</si>
  <si>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</si>
  <si>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</si>
  <si>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</si>
  <si>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</si>
  <si>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</si>
  <si>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</si>
  <si>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</si>
  <si>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</si>
  <si>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</si>
  <si>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</si>
  <si>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</si>
  <si>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</si>
  <si>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</si>
  <si>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</si>
  <si>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</si>
  <si>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</si>
  <si>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</si>
  <si>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</si>
  <si>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</si>
  <si>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</si>
  <si>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</si>
  <si>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</si>
  <si>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</si>
  <si>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</si>
  <si>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</si>
  <si>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</si>
  <si>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</si>
  <si>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</si>
  <si>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</si>
  <si>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</si>
  <si>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</si>
  <si>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</si>
  <si>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</si>
  <si>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</si>
  <si>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</si>
  <si>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</si>
  <si>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</si>
  <si>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</si>
  <si>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</si>
  <si>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</si>
  <si>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</si>
  <si>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</si>
  <si>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</si>
  <si>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</si>
  <si>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</si>
  <si>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</si>
  <si>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</si>
  <si>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</si>
  <si>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</si>
  <si>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</si>
  <si>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</si>
  <si>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</si>
  <si>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</si>
  <si>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</si>
  <si>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</si>
  <si>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</si>
  <si>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</si>
  <si>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</si>
  <si>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</si>
  <si>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</si>
  <si>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</si>
  <si>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</si>
  <si>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</si>
  <si>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</si>
  <si>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</si>
  <si>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</si>
  <si>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</si>
  <si>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</si>
  <si>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</si>
  <si>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</si>
  <si>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</si>
  <si>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</si>
  <si>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</si>
  <si>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</si>
  <si>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</si>
  <si>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</si>
  <si>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</si>
  <si>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</si>
  <si>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</si>
  <si>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</si>
  <si>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</si>
  <si>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</si>
  <si>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</si>
  <si>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</si>
  <si>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</si>
  <si>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</si>
  <si>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</si>
  <si>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</si>
  <si>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</si>
  <si>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</si>
  <si>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</si>
  <si>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</si>
  <si>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</si>
  <si>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</si>
  <si>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</si>
  <si>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</si>
  <si>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</si>
  <si>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</si>
  <si>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</si>
  <si>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</si>
  <si>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</si>
  <si>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</si>
  <si>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</si>
  <si>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</si>
  <si>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</si>
  <si>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</si>
  <si>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</si>
  <si>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</si>
  <si>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</si>
  <si>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</si>
  <si>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</si>
  <si>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</si>
  <si>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</si>
  <si>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</si>
  <si>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</si>
  <si>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</si>
  <si>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</si>
  <si>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</si>
  <si>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</si>
  <si>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</si>
  <si>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</si>
  <si>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</si>
  <si>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</si>
  <si>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</si>
  <si>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</si>
  <si>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</si>
  <si>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</si>
  <si>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</si>
  <si>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</si>
  <si>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</si>
  <si>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</si>
  <si>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</si>
  <si>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</si>
  <si>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</si>
  <si>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</si>
  <si>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</si>
  <si>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</si>
  <si>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</si>
  <si>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</si>
  <si>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</si>
  <si>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</si>
  <si>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</si>
  <si>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</si>
  <si>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</si>
  <si>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</si>
  <si>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</si>
  <si>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</si>
  <si>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</si>
  <si>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</si>
  <si>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</si>
  <si>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</si>
  <si>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</si>
  <si>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</si>
  <si>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</si>
  <si>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</si>
  <si>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</si>
  <si>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</si>
  <si>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</si>
  <si>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</si>
  <si>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</si>
  <si>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</si>
  <si>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</si>
  <si>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</si>
  <si>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</si>
  <si>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</si>
  <si>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</si>
  <si>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</si>
  <si>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</si>
  <si>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</si>
  <si>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</si>
  <si>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</si>
  <si>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</si>
  <si>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</si>
  <si>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</si>
  <si>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</si>
  <si>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</si>
  <si>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</si>
  <si>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</si>
  <si>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</si>
  <si>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</si>
  <si>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</si>
  <si>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</si>
  <si>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</si>
  <si>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</si>
  <si>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</si>
  <si>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</si>
  <si>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</si>
  <si>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</si>
  <si>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</si>
  <si>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</si>
  <si>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</si>
  <si>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</si>
  <si>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</si>
  <si>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</si>
  <si>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</si>
  <si>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</si>
  <si>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</si>
  <si>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</si>
  <si>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</si>
  <si>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</si>
  <si>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</si>
  <si>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</si>
  <si>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</si>
  <si>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</si>
  <si>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</si>
  <si>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</si>
  <si>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</si>
  <si>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</si>
  <si>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</si>
  <si>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</si>
  <si>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</si>
  <si>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</si>
  <si>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</si>
  <si>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</si>
  <si>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</si>
  <si>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</si>
  <si>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</si>
  <si>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</si>
  <si>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</si>
  <si>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</si>
  <si>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</si>
  <si>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</si>
  <si>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</si>
  <si>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</si>
  <si>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</si>
  <si>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</si>
  <si>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</si>
  <si>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</si>
  <si>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</si>
  <si>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</si>
  <si>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</si>
  <si>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</si>
  <si>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</si>
  <si>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</si>
  <si>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</si>
  <si>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</si>
  <si>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</si>
  <si>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</si>
  <si>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</si>
  <si>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</si>
  <si>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</si>
  <si>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</si>
  <si>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</si>
  <si>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</si>
  <si>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</si>
  <si>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</si>
  <si>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</si>
  <si>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</si>
  <si>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</si>
  <si>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</si>
  <si>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</si>
  <si>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</si>
  <si>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</si>
  <si>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</si>
  <si>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</si>
  <si>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</si>
  <si>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</si>
  <si>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</si>
  <si>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</si>
  <si>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</si>
  <si>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</si>
  <si>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</si>
  <si>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</si>
  <si>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</si>
  <si>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</si>
  <si>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</si>
  <si>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</si>
  <si>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</si>
  <si>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</si>
  <si>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</si>
  <si>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</si>
  <si>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</si>
  <si>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</si>
  <si>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</si>
  <si>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</si>
  <si>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</si>
  <si>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</si>
  <si>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</si>
  <si>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</si>
  <si>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</si>
  <si>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</si>
  <si>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</si>
  <si>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</si>
  <si>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</si>
  <si>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</si>
  <si>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</si>
  <si>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</si>
  <si>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</si>
  <si>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</si>
  <si>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</si>
  <si>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</si>
  <si>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</si>
  <si>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</si>
  <si>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</si>
  <si>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</si>
  <si>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</si>
  <si>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</si>
  <si>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</si>
  <si>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</si>
  <si>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</si>
  <si>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</si>
  <si>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</si>
  <si>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</si>
  <si>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</si>
  <si>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</si>
  <si>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</si>
  <si>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</si>
  <si>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</si>
  <si>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</si>
  <si>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</si>
  <si>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</si>
  <si>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</si>
  <si>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</si>
  <si>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</si>
  <si>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</si>
  <si>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</si>
  <si>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</si>
  <si>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</si>
  <si>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</si>
  <si>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</si>
  <si>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</si>
  <si>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</si>
  <si>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</si>
  <si>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</si>
  <si>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</si>
  <si>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</si>
  <si>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</si>
  <si>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</si>
  <si>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</si>
  <si>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</si>
  <si>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</si>
  <si>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</si>
  <si>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</si>
  <si>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</si>
  <si>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</si>
  <si>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</si>
  <si>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</si>
  <si>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</si>
  <si>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</si>
  <si>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</si>
  <si>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</si>
  <si>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</si>
  <si>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</si>
  <si>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</si>
  <si>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</si>
  <si>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</si>
  <si>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</si>
  <si>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</si>
  <si>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</si>
  <si>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</si>
  <si>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</si>
  <si>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</si>
  <si>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</si>
  <si>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</si>
  <si>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</si>
  <si>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</si>
  <si>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</si>
  <si>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</si>
  <si>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</si>
  <si>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</si>
  <si>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</si>
  <si>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</si>
  <si>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</si>
  <si>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</si>
  <si>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</si>
  <si>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</si>
  <si>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</si>
  <si>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</si>
  <si>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</si>
  <si>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</si>
  <si>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</si>
  <si>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</si>
  <si>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</si>
  <si>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</si>
  <si>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</si>
  <si>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</si>
  <si>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</si>
  <si>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</si>
  <si>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</si>
  <si>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</si>
  <si>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</si>
  <si>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</si>
  <si>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</si>
  <si>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</si>
  <si>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</si>
  <si>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</si>
  <si>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</si>
  <si>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</si>
  <si>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</si>
  <si>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</si>
  <si>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</si>
  <si>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</si>
  <si>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</si>
  <si>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</si>
  <si>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</si>
  <si>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</si>
  <si>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</si>
  <si>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</si>
  <si>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</si>
  <si>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</si>
  <si>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</si>
  <si>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</si>
  <si>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</si>
  <si>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</si>
  <si>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</si>
  <si>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</si>
  <si>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</si>
  <si>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</si>
  <si>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</si>
  <si>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</si>
  <si>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</si>
  <si>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</si>
  <si>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</si>
  <si>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</si>
  <si>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</si>
  <si>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</si>
  <si>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</si>
  <si>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</si>
  <si>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</si>
  <si>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</si>
  <si>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</si>
  <si>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</si>
  <si>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</si>
  <si>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</si>
  <si>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</si>
  <si>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</si>
  <si>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</si>
  <si>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</si>
  <si>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</si>
  <si>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</si>
  <si>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</si>
  <si>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</si>
  <si>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</si>
  <si>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</si>
  <si>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</si>
  <si>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</si>
  <si>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</si>
  <si>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</si>
  <si>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</si>
  <si>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</si>
  <si>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</si>
  <si>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</si>
  <si>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</si>
  <si>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</si>
  <si>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</si>
  <si>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</si>
  <si>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</si>
  <si>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</si>
  <si>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</si>
  <si>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</si>
  <si>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</si>
  <si>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</si>
  <si>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</si>
  <si>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</si>
  <si>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</si>
  <si>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</si>
  <si>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</si>
  <si>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</si>
  <si>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</si>
  <si>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</si>
  <si>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</si>
  <si>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</si>
  <si>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</si>
  <si>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</si>
  <si>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</si>
  <si>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</si>
  <si>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</si>
  <si>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</si>
  <si>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</si>
  <si>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</si>
  <si>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</si>
  <si>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</si>
  <si>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</si>
  <si>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</si>
  <si>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</si>
  <si>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</si>
  <si>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</si>
  <si>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</si>
  <si>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</si>
  <si>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</si>
  <si>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</si>
  <si>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</si>
  <si>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</si>
  <si>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</si>
  <si>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</si>
  <si>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</si>
  <si>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</si>
  <si>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</si>
  <si>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</si>
  <si>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</si>
  <si>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</si>
  <si>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</si>
  <si>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</si>
  <si>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</si>
  <si>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</si>
  <si>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</si>
  <si>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</si>
  <si>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</si>
  <si>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</si>
  <si>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</si>
  <si>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</si>
  <si>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</si>
  <si>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</si>
  <si>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</si>
  <si>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</si>
  <si>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</si>
  <si>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</si>
  <si>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</si>
  <si>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</si>
  <si>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</si>
  <si>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</si>
  <si>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</si>
  <si>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</si>
  <si>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</si>
  <si>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</si>
  <si>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</si>
  <si>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</si>
  <si>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</si>
  <si>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</si>
  <si>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</si>
  <si>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</si>
  <si>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</si>
  <si>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</si>
  <si>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</si>
  <si>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</si>
  <si>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</si>
  <si>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</si>
  <si>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</si>
  <si>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</si>
  <si>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</si>
  <si>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</si>
  <si>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</si>
  <si>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</si>
  <si>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</si>
  <si>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</si>
  <si>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</si>
  <si>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</si>
  <si>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</si>
  <si>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</si>
  <si>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</si>
  <si>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</si>
  <si>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</si>
  <si>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</si>
  <si>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</si>
  <si>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</si>
  <si>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</si>
  <si>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</si>
  <si>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</si>
  <si>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</si>
  <si>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</si>
  <si>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</si>
  <si>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</si>
  <si>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</si>
  <si>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</si>
  <si>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</si>
  <si>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</si>
  <si>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</si>
  <si>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</si>
  <si>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</si>
  <si>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</si>
  <si>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</si>
  <si>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</si>
  <si>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</si>
  <si>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</si>
  <si>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</si>
  <si>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</si>
  <si>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</si>
  <si>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</si>
  <si>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</si>
  <si>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</si>
  <si>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</si>
  <si>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</si>
  <si>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</si>
  <si>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</si>
  <si>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</si>
  <si>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</si>
  <si>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</si>
  <si>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</si>
  <si>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</si>
  <si>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</si>
  <si>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</si>
  <si>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</si>
  <si>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</si>
  <si>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</si>
  <si>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</si>
  <si>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</si>
  <si>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</si>
  <si>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</si>
  <si>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</si>
  <si>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</si>
  <si>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</si>
  <si>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</si>
  <si>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</si>
  <si>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</si>
  <si>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</si>
  <si>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</si>
  <si>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</si>
  <si>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</si>
  <si>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</si>
  <si>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</si>
  <si>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</si>
  <si>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</si>
  <si>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</si>
  <si>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</si>
  <si>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</si>
  <si>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</si>
  <si>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</si>
  <si>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</si>
  <si>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</si>
  <si>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</si>
  <si>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</si>
  <si>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</si>
  <si>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</si>
  <si>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</si>
  <si>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</si>
  <si>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</si>
  <si>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</si>
  <si>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</si>
  <si>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</si>
  <si>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</si>
  <si>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</si>
  <si>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</si>
  <si>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</si>
  <si>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</si>
  <si>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</si>
  <si>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</si>
  <si>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</si>
  <si>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</si>
  <si>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</si>
  <si>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</si>
  <si>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</si>
  <si>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</si>
  <si>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</si>
  <si>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</si>
  <si>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</si>
  <si>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</si>
  <si>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</si>
  <si>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</si>
  <si>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</si>
  <si>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</si>
  <si>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</si>
  <si>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</si>
  <si>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</si>
  <si>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</si>
  <si>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</si>
  <si>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</si>
  <si>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</si>
  <si>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</si>
  <si>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</si>
  <si>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</si>
  <si>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</si>
  <si>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</si>
  <si>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</si>
  <si>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</si>
  <si>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</si>
  <si>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</si>
  <si>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</si>
  <si>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</si>
  <si>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</si>
  <si>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</si>
  <si>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</si>
  <si>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</si>
  <si>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</si>
  <si>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</si>
  <si>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</si>
  <si>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</si>
  <si>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</si>
  <si>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</si>
  <si>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</si>
  <si>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</si>
  <si>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</si>
  <si>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</si>
  <si>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</si>
  <si>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</si>
  <si>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</si>
  <si>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</si>
  <si>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</si>
  <si>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</si>
  <si>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</si>
  <si>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</si>
  <si>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</si>
  <si>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</si>
  <si>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</si>
  <si>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</si>
  <si>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</si>
  <si>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</si>
  <si>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</si>
  <si>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</si>
  <si>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</si>
  <si>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</si>
  <si>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</si>
  <si>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</si>
  <si>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</si>
  <si>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</si>
  <si>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</si>
  <si>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</si>
  <si>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</si>
  <si>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</si>
  <si>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</si>
  <si>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</si>
  <si>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</si>
  <si>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</si>
  <si>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</si>
  <si>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</si>
  <si>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</si>
  <si>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</si>
  <si>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</si>
  <si>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</si>
  <si>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</si>
  <si>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</si>
  <si>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</si>
  <si>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</si>
  <si>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</si>
  <si>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</si>
  <si>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</si>
  <si>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</si>
  <si>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</si>
  <si>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</si>
  <si>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</si>
  <si>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</si>
  <si>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</si>
  <si>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</si>
  <si>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</si>
  <si>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</si>
  <si>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</si>
  <si>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</si>
  <si>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</si>
  <si>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</si>
  <si>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</si>
  <si>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</si>
  <si>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</si>
  <si>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</si>
  <si>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</si>
  <si>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</si>
  <si>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</si>
  <si>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</si>
  <si>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</si>
  <si>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</si>
  <si>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</si>
  <si>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</si>
  <si>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</si>
  <si>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</si>
  <si>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</si>
  <si>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</si>
  <si>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</si>
  <si>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</si>
  <si>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</si>
  <si>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</si>
  <si>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</si>
  <si>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</si>
  <si>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</si>
  <si>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</si>
  <si>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</si>
  <si>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</si>
  <si>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</si>
  <si>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</si>
  <si>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</si>
  <si>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</si>
  <si>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</si>
  <si>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</si>
  <si>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</si>
  <si>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</si>
  <si>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</si>
  <si>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</si>
  <si>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</si>
  <si>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</si>
  <si>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</si>
  <si>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</si>
  <si>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</si>
  <si>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</si>
  <si>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</si>
  <si>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</si>
  <si>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</si>
  <si>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</si>
  <si>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</si>
  <si>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</si>
  <si>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</si>
  <si>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</si>
  <si>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</si>
  <si>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</si>
  <si>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</si>
  <si>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</si>
  <si>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</si>
  <si>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</si>
  <si>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</si>
  <si>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</si>
  <si>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</si>
  <si>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</si>
  <si>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</si>
  <si>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</si>
  <si>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</si>
  <si>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</si>
  <si>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</si>
  <si>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</si>
  <si>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</si>
  <si>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</si>
  <si>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</si>
  <si>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</si>
  <si>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</si>
  <si>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</si>
  <si>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</si>
  <si>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</si>
  <si>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</si>
  <si>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</si>
  <si>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</si>
  <si>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</si>
  <si>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</si>
  <si>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</si>
  <si>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</si>
  <si>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</si>
  <si>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</si>
  <si>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</si>
  <si>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</si>
  <si>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</si>
  <si>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</si>
  <si>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</si>
  <si>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</si>
  <si>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</si>
  <si>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</si>
  <si>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</si>
  <si>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</si>
  <si>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</si>
  <si>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</si>
  <si>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</si>
  <si>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</si>
  <si>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</si>
  <si>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</si>
  <si>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</si>
  <si>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</si>
  <si>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</si>
  <si>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</si>
  <si>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</si>
  <si>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</si>
  <si>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</si>
  <si>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</si>
  <si>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</si>
  <si>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</si>
  <si>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</si>
  <si>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</si>
  <si>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</si>
  <si>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</si>
  <si>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</si>
  <si>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</si>
  <si>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</si>
  <si>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</si>
  <si>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</si>
  <si>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</si>
  <si>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</si>
  <si>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</si>
  <si>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</si>
  <si>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</si>
  <si>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</si>
  <si>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</si>
  <si>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</si>
  <si>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</si>
  <si>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</si>
  <si>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</si>
  <si>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</si>
  <si>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</si>
  <si>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</si>
  <si>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</si>
  <si>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</si>
  <si>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</si>
  <si>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</si>
  <si>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</si>
  <si>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</si>
  <si>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</si>
  <si>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</si>
  <si>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</si>
  <si>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</si>
  <si>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</si>
  <si>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</si>
  <si>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</si>
  <si>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</si>
  <si>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</si>
  <si>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</si>
  <si>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</si>
  <si>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</si>
  <si>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</si>
  <si>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</si>
  <si>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</si>
  <si>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</si>
  <si>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</si>
  <si>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</si>
  <si>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</si>
  <si>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</si>
  <si>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</si>
  <si>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</si>
  <si>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</si>
  <si>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</si>
  <si>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</si>
  <si>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</si>
  <si>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</si>
  <si>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</si>
  <si>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</si>
  <si>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</si>
  <si>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</si>
  <si>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</si>
  <si>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</si>
  <si>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</si>
  <si>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</si>
  <si>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</si>
  <si>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</si>
  <si>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</si>
  <si>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</si>
  <si>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</si>
  <si>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</si>
  <si>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</si>
  <si>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</si>
  <si>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</si>
  <si>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</si>
  <si>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</si>
  <si>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</si>
  <si>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</si>
  <si>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</si>
  <si>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</si>
  <si>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</si>
  <si>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</si>
  <si>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</si>
  <si>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</si>
  <si>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</si>
  <si>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</si>
  <si>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</si>
  <si>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</si>
  <si>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</si>
  <si>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</si>
  <si>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</si>
  <si>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</si>
  <si>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</si>
  <si>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</si>
  <si>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</si>
  <si>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</si>
  <si>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</si>
  <si>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</si>
  <si>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</si>
  <si>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</si>
  <si>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</si>
  <si>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</si>
  <si>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</si>
  <si>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</si>
  <si>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</si>
  <si>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</si>
  <si>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</si>
  <si>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</si>
  <si>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</si>
  <si>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</si>
  <si>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</si>
  <si>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</si>
  <si>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</si>
  <si>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</si>
  <si>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</si>
  <si>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</si>
  <si>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</si>
  <si>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</si>
  <si>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</si>
  <si>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</si>
  <si>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</si>
  <si>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</si>
  <si>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</si>
  <si>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</si>
  <si>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</si>
  <si>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</si>
  <si>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</si>
  <si>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</si>
  <si>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</si>
  <si>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</si>
  <si>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</si>
  <si>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</si>
  <si>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</si>
  <si>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</si>
  <si>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</si>
  <si>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</si>
  <si>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</si>
  <si>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</si>
  <si>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</si>
  <si>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</si>
  <si>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</si>
  <si>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</si>
  <si>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</si>
  <si>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</si>
  <si>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</si>
  <si>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</si>
  <si>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</si>
  <si>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</si>
  <si>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</si>
  <si>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</si>
  <si>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</si>
  <si>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</si>
  <si>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</si>
  <si>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</si>
  <si>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</si>
  <si>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</si>
  <si>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</si>
  <si>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</si>
  <si>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</si>
  <si>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</si>
  <si>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</si>
  <si>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</si>
  <si>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</si>
  <si>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</si>
  <si>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</si>
  <si>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</si>
  <si>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</si>
  <si>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</si>
  <si>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</si>
  <si>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</si>
  <si>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</si>
  <si>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</si>
  <si>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</si>
  <si>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</si>
  <si>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</si>
  <si>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</si>
  <si>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</si>
  <si>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</si>
  <si>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</si>
  <si>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</si>
  <si>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</si>
  <si>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</si>
  <si>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</si>
  <si>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</si>
  <si>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</si>
  <si>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</si>
  <si>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</si>
  <si>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</si>
  <si>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</si>
  <si>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</si>
  <si>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</si>
  <si>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</si>
  <si>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</si>
  <si>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</si>
  <si>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</si>
  <si>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</si>
  <si>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</si>
  <si>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</si>
  <si>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</si>
  <si>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</si>
  <si>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</si>
  <si>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</si>
  <si>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</si>
  <si>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</si>
  <si>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</si>
  <si>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</si>
  <si>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</si>
  <si>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</si>
  <si>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</si>
  <si>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</si>
  <si>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</si>
  <si>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</si>
  <si>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</si>
  <si>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</si>
  <si>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</si>
  <si>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</si>
  <si>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</si>
  <si>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</si>
  <si>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</si>
  <si>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</si>
  <si>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</si>
  <si>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</si>
  <si>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</si>
  <si>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</si>
  <si>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</si>
  <si>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</si>
  <si>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</si>
  <si>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</si>
  <si>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</si>
  <si>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</si>
  <si>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</si>
  <si>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</si>
  <si>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</si>
  <si>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</si>
  <si>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</si>
  <si>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</si>
  <si>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</si>
  <si>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</si>
  <si>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</si>
  <si>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</si>
  <si>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</si>
  <si>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</si>
  <si>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</si>
  <si>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</si>
  <si>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</si>
  <si>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</si>
  <si>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</si>
  <si>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</si>
  <si>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</si>
  <si>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</si>
  <si>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</si>
  <si>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</si>
  <si>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</si>
  <si>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</si>
  <si>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</si>
  <si>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</si>
  <si>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</si>
  <si>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</si>
  <si>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</si>
  <si>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</si>
  <si>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</si>
  <si>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</si>
  <si>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</si>
  <si>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</si>
  <si>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</si>
  <si>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</si>
  <si>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</si>
  <si>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</si>
  <si>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</si>
  <si>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</si>
  <si>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</si>
  <si>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</si>
  <si>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</si>
  <si>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</si>
  <si>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</si>
  <si>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</si>
  <si>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</si>
  <si>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</si>
  <si>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</si>
  <si>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</si>
  <si>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</si>
  <si>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</si>
  <si>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</si>
  <si>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</si>
  <si>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</si>
  <si>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</si>
  <si>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</si>
  <si>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</si>
  <si>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</si>
  <si>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</si>
  <si>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</si>
  <si>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</si>
  <si>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</si>
  <si>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</si>
  <si>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</si>
  <si>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</si>
  <si>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</si>
  <si>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</si>
  <si>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</si>
  <si>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</si>
  <si>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</si>
  <si>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</si>
  <si>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</si>
  <si>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</si>
  <si>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</si>
  <si>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</si>
  <si>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</si>
  <si>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</si>
  <si>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</si>
  <si>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</si>
  <si>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</si>
  <si>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</si>
  <si>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</si>
  <si>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</si>
  <si>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</si>
  <si>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</si>
  <si>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</si>
  <si>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</si>
  <si>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</si>
  <si>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</si>
  <si>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</si>
  <si>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</si>
  <si>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</si>
  <si>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</si>
  <si>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</si>
  <si>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</si>
  <si>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</si>
  <si>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</si>
  <si>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</si>
  <si>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</si>
  <si>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</si>
  <si>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</si>
  <si>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</si>
  <si>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</si>
  <si>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</si>
  <si>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</si>
  <si>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</si>
  <si>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</si>
  <si>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</si>
  <si>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</si>
  <si>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</si>
  <si>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</si>
  <si>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</si>
  <si>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</si>
  <si>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</si>
  <si>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</si>
  <si>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</si>
  <si>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</si>
  <si>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</si>
  <si>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</si>
  <si>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</si>
  <si>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</si>
  <si>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</si>
  <si>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</si>
  <si>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</si>
  <si>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</si>
  <si>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</si>
  <si>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</si>
  <si>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</si>
  <si>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</si>
  <si>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</si>
  <si>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</si>
  <si>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</si>
  <si>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</si>
  <si>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</si>
  <si>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</si>
  <si>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</si>
  <si>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</si>
  <si>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</si>
  <si>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</si>
  <si>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</si>
  <si>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</si>
  <si>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</si>
  <si>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</si>
  <si>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</si>
  <si>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</si>
  <si>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</si>
  <si>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</si>
  <si>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</si>
  <si>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</si>
  <si>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</si>
  <si>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</si>
  <si>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</si>
  <si>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</si>
  <si>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</si>
  <si>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</si>
  <si>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</si>
  <si>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</si>
  <si>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</si>
  <si>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</si>
  <si>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</si>
  <si>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</si>
  <si>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</si>
  <si>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</si>
  <si>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</si>
  <si>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</si>
  <si>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</si>
  <si>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</si>
  <si>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</si>
  <si>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</si>
  <si>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</si>
  <si>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</si>
  <si>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</si>
  <si>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</si>
  <si>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</si>
  <si>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</si>
  <si>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</si>
  <si>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</si>
  <si>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</si>
  <si>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</si>
  <si>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</si>
  <si>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</si>
  <si>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</si>
  <si>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</si>
  <si>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</si>
  <si>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</si>
  <si>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</si>
  <si>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</si>
  <si>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</si>
  <si>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</si>
  <si>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</si>
  <si>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</si>
  <si>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</si>
  <si>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</si>
  <si>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</si>
  <si>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</si>
  <si>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</si>
  <si>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</si>
  <si>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</si>
  <si>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</si>
  <si>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</si>
  <si>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</si>
  <si>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</si>
  <si>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</si>
  <si>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</si>
  <si>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</si>
  <si>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</si>
  <si>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</si>
  <si>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</si>
  <si>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</si>
  <si>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</si>
  <si>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</si>
  <si>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</si>
  <si>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</si>
  <si>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</si>
  <si>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</si>
  <si>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</si>
  <si>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</si>
  <si>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</si>
  <si>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</si>
  <si>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</si>
  <si>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</si>
  <si>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</si>
  <si>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</si>
  <si>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</si>
  <si>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</si>
  <si>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</si>
  <si>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</si>
  <si>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</si>
  <si>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</si>
  <si>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</si>
  <si>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</si>
  <si>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</si>
  <si>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</si>
  <si>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</si>
  <si>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</si>
  <si>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</si>
  <si>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</si>
  <si>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</si>
  <si>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</si>
  <si>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</si>
  <si>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</si>
  <si>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</si>
  <si>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</si>
  <si>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</si>
  <si>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</si>
  <si>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</si>
  <si>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</si>
  <si>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</si>
  <si>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</si>
  <si>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</si>
  <si>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</si>
  <si>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</si>
  <si>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</si>
  <si>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</si>
  <si>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</si>
  <si>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</si>
  <si>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</si>
  <si>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</si>
  <si>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</si>
  <si>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</si>
  <si>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</si>
  <si>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</si>
  <si>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</si>
  <si>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</si>
  <si>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</si>
  <si>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</si>
  <si>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</si>
  <si>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</si>
  <si>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</si>
  <si>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</si>
  <si>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</si>
  <si>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</si>
  <si>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</si>
  <si>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</si>
  <si>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</si>
  <si>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</si>
  <si>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</si>
  <si>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</si>
  <si>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</si>
  <si>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</si>
  <si>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</si>
  <si>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</si>
  <si>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</si>
  <si>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</si>
  <si>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</si>
  <si>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</si>
  <si>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</si>
  <si>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</si>
  <si>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</si>
  <si>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</si>
  <si>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</si>
  <si>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</si>
  <si>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</si>
  <si>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</si>
  <si>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</si>
  <si>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</si>
  <si>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</si>
  <si>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</si>
  <si>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</si>
  <si>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</si>
  <si>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</si>
  <si>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</si>
  <si>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</si>
  <si>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</si>
  <si>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</si>
  <si>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</si>
  <si>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</si>
  <si>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</si>
  <si>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</si>
  <si>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</si>
  <si>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</si>
  <si>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</si>
  <si>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</si>
  <si>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</si>
  <si>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</si>
  <si>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</si>
  <si>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</si>
  <si>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</si>
  <si>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</si>
  <si>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</si>
  <si>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</si>
  <si>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</si>
  <si>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</si>
  <si>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</si>
  <si>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</si>
  <si>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</si>
  <si>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</si>
  <si>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</si>
  <si>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</si>
  <si>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</si>
  <si>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</si>
  <si>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</si>
  <si>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</si>
  <si>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</si>
  <si>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</si>
  <si>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</si>
  <si>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</si>
  <si>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</si>
  <si>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</si>
  <si>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</si>
  <si>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</si>
  <si>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</si>
  <si>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</si>
  <si>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</si>
  <si>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</si>
  <si>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</si>
  <si>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</si>
  <si>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</si>
  <si>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</si>
  <si>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</si>
  <si>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</si>
  <si>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</si>
  <si>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</si>
  <si>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</si>
  <si>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</si>
  <si>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</si>
  <si>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</si>
  <si>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</si>
  <si>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</si>
  <si>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</si>
  <si>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</si>
  <si>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</si>
  <si>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</si>
  <si>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</si>
  <si>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</si>
  <si>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</si>
  <si>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</si>
  <si>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</si>
  <si>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</si>
  <si>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</si>
  <si>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</si>
  <si>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</si>
  <si>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</si>
  <si>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</si>
  <si>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</si>
  <si>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</si>
  <si>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</si>
  <si>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</si>
  <si>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</si>
  <si>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</si>
  <si>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</si>
  <si>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</si>
  <si>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</si>
  <si>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</si>
  <si>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</si>
  <si>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</si>
  <si>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</si>
  <si>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</si>
  <si>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</si>
  <si>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</si>
  <si>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</si>
  <si>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</si>
  <si>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</si>
  <si>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</si>
  <si>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</si>
  <si>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</si>
  <si>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</si>
  <si>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</si>
  <si>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</si>
  <si>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</si>
  <si>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</si>
  <si>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</si>
  <si>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</si>
  <si>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</si>
  <si>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</si>
  <si>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</si>
  <si>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</si>
  <si>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</si>
  <si>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</si>
  <si>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</si>
  <si>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</si>
  <si>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</si>
  <si>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</si>
  <si>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</si>
  <si>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</si>
  <si>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</si>
  <si>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</si>
  <si>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</si>
  <si>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</si>
  <si>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</si>
  <si>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</si>
  <si>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</si>
  <si>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</si>
  <si>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</si>
  <si>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</si>
  <si>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</si>
  <si>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</si>
  <si>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</si>
  <si>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</si>
  <si>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</si>
  <si>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</si>
  <si>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</si>
  <si>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</si>
  <si>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</si>
  <si>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</si>
  <si>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</si>
  <si>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</si>
  <si>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</si>
  <si>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</si>
  <si>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</si>
  <si>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</si>
  <si>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</si>
  <si>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</si>
  <si>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</si>
  <si>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</si>
  <si>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</si>
  <si>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</si>
  <si>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</si>
  <si>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</si>
  <si>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</si>
  <si>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</si>
  <si>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</si>
  <si>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</si>
  <si>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</si>
  <si>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</si>
  <si>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</si>
  <si>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</si>
  <si>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</si>
  <si>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</si>
  <si>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</si>
  <si>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</si>
  <si>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</si>
  <si>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</si>
  <si>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</si>
  <si>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</si>
  <si>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</si>
  <si>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</si>
  <si>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</si>
  <si>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</si>
  <si>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</si>
  <si>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</si>
  <si>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</si>
  <si>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</si>
  <si>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</si>
  <si>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</si>
  <si>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</si>
  <si>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</si>
  <si>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</si>
  <si>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</si>
  <si>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</si>
  <si>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</si>
  <si>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</si>
  <si>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</si>
  <si>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</si>
  <si>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</si>
  <si>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</si>
  <si>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</si>
  <si>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</si>
  <si>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</si>
  <si>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</si>
  <si>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</si>
  <si>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</si>
  <si>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</si>
  <si>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</si>
  <si>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</si>
  <si>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</si>
  <si>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</si>
  <si>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</si>
  <si>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</si>
  <si>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</si>
  <si>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</si>
  <si>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</si>
  <si>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</si>
  <si>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</si>
  <si>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</si>
  <si>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</si>
  <si>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</si>
  <si>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</si>
  <si>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</si>
  <si>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</si>
  <si>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</si>
  <si>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</si>
  <si>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</si>
  <si>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</si>
  <si>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</si>
  <si>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</si>
  <si>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</si>
  <si>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</si>
  <si>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</si>
  <si>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</si>
  <si>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</si>
  <si>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</si>
  <si>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</si>
  <si>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</si>
  <si>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</si>
  <si>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</si>
  <si>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</si>
  <si>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</si>
  <si>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</si>
  <si>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</si>
  <si>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</si>
  <si>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</si>
  <si>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</si>
  <si>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</si>
  <si>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</si>
  <si>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</si>
  <si>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</si>
  <si>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</si>
  <si>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</si>
  <si>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</si>
  <si>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</si>
  <si>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</si>
  <si>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</si>
  <si>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</si>
  <si>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</si>
  <si>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</si>
  <si>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</si>
  <si>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</si>
  <si>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</si>
  <si>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</si>
  <si>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</si>
  <si>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</si>
  <si>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</si>
  <si>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</si>
  <si>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</si>
  <si>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</si>
  <si>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</si>
  <si>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</si>
  <si>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</si>
  <si>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</si>
  <si>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</si>
  <si>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</si>
  <si>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</si>
  <si>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</si>
  <si>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</si>
  <si>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</si>
  <si>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</si>
  <si>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</si>
  <si>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</si>
  <si>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</si>
  <si>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</si>
  <si>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</si>
  <si>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</si>
  <si>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</si>
  <si>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</si>
  <si>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</si>
  <si>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</si>
  <si>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</si>
  <si>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</si>
  <si>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</si>
  <si>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</si>
  <si>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</si>
  <si>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</si>
  <si>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</si>
  <si>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</si>
  <si>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</si>
  <si>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</si>
  <si>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</si>
  <si>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</si>
  <si>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</si>
  <si>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</si>
  <si>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</si>
  <si>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</si>
  <si>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</si>
  <si>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</si>
  <si>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</si>
  <si>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</si>
  <si>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</si>
  <si>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</si>
  <si>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</si>
  <si>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</si>
  <si>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</si>
  <si>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</si>
  <si>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</si>
  <si>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</si>
  <si>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</si>
  <si>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</si>
  <si>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</si>
  <si>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</si>
  <si>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</si>
  <si>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</si>
  <si>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</si>
  <si>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</si>
  <si>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</si>
  <si>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</si>
  <si>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</si>
  <si>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</si>
  <si>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</si>
  <si>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</si>
  <si>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</si>
  <si>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</si>
  <si>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</si>
  <si>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</si>
  <si>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</si>
  <si>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</si>
  <si>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</si>
  <si>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</si>
  <si>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</si>
  <si>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</si>
  <si>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</si>
  <si>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</si>
  <si>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</si>
  <si>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</si>
  <si>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</si>
  <si>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</si>
  <si>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</si>
  <si>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</si>
  <si>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</si>
  <si>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</si>
  <si>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</si>
  <si>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</si>
  <si>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</si>
  <si>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</si>
  <si>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</si>
  <si>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</si>
  <si>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</si>
  <si>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</si>
  <si>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</si>
  <si>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</si>
  <si>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</si>
  <si>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</si>
  <si>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</si>
  <si>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</si>
  <si>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</si>
  <si>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</si>
  <si>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</si>
  <si>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</si>
  <si>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</si>
  <si>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</si>
  <si>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</si>
  <si>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</si>
  <si>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</si>
  <si>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</si>
  <si>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</si>
  <si>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</si>
  <si>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</si>
  <si>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</si>
  <si>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</si>
  <si>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</si>
  <si>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</si>
  <si>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</si>
  <si>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</si>
  <si>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</si>
  <si>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</si>
  <si>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</si>
  <si>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</si>
  <si>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</si>
  <si>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</si>
  <si>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</si>
  <si>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</si>
  <si>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</si>
  <si>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</si>
  <si>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</si>
  <si>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</si>
  <si>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</si>
  <si>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</si>
  <si>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</si>
  <si>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</si>
  <si>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</si>
  <si>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</si>
  <si>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</si>
  <si>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</si>
  <si>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</si>
  <si>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</si>
  <si>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</si>
  <si>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</si>
  <si>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</si>
  <si>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</si>
  <si>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</si>
  <si>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</si>
  <si>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</si>
  <si>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</si>
  <si>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</si>
  <si>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</si>
  <si>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</si>
  <si>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</si>
  <si>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</si>
  <si>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</si>
  <si>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</si>
  <si>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</si>
  <si>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</si>
  <si>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</si>
  <si>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</si>
  <si>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</si>
  <si>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</si>
  <si>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</si>
  <si>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</si>
  <si>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</si>
  <si>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</si>
  <si>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</si>
  <si>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</si>
  <si>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</si>
  <si>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</si>
  <si>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</si>
  <si>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</si>
  <si>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</si>
  <si>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</si>
  <si>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</si>
  <si>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</si>
  <si>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</si>
  <si>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</si>
  <si>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</si>
  <si>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</si>
  <si>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</si>
  <si>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</si>
  <si>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</si>
  <si>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</si>
  <si>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</si>
  <si>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</si>
  <si>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</si>
  <si>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</si>
  <si>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</si>
  <si>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</si>
  <si>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</si>
  <si>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</si>
  <si>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</si>
  <si>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</si>
  <si>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</si>
  <si>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</si>
  <si>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</si>
  <si>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</si>
  <si>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</si>
  <si>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</si>
  <si>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</si>
  <si>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</si>
  <si>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</si>
  <si>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</si>
  <si>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</si>
  <si>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</si>
  <si>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</si>
  <si>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</si>
  <si>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</si>
  <si>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</si>
  <si>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</si>
  <si>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</si>
  <si>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</si>
  <si>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</si>
  <si>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</si>
  <si>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</si>
  <si>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</si>
  <si>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</si>
  <si>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</si>
  <si>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</si>
  <si>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</si>
  <si>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</si>
  <si>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</si>
  <si>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</si>
  <si>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</si>
  <si>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</si>
  <si>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</si>
  <si>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</si>
  <si>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</si>
  <si>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</si>
  <si>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</si>
  <si>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</si>
  <si>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</si>
  <si>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</si>
  <si>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</si>
  <si>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</si>
  <si>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</si>
  <si>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</si>
  <si>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</si>
  <si>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</si>
  <si>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</si>
  <si>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</si>
  <si>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</si>
  <si>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</si>
  <si>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</si>
  <si>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</si>
  <si>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</si>
  <si>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</si>
  <si>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</si>
  <si>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</si>
  <si>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</si>
  <si>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</si>
  <si>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</si>
  <si>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</si>
  <si>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</si>
  <si>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</si>
  <si>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</si>
  <si>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</si>
  <si>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</si>
  <si>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</si>
  <si>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</si>
  <si>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</si>
  <si>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</si>
  <si>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</si>
  <si>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</si>
  <si>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</si>
  <si>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</si>
  <si>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</si>
  <si>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</si>
  <si>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</si>
  <si>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</si>
  <si>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</si>
  <si>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</si>
  <si>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</si>
  <si>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</si>
  <si>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</si>
  <si>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</si>
  <si>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</si>
  <si>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</si>
  <si>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</si>
  <si>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</si>
  <si>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</si>
  <si>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</si>
  <si>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</si>
  <si>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</si>
  <si>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</si>
  <si>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</si>
  <si>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</si>
  <si>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</si>
  <si>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</si>
  <si>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</si>
  <si>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</si>
  <si>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</si>
  <si>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</si>
  <si>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</si>
  <si>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</si>
  <si>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</si>
  <si>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</si>
  <si>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</si>
  <si>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</si>
  <si>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</si>
  <si>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</si>
  <si>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</si>
  <si>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</si>
  <si>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</si>
  <si>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</si>
  <si>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</si>
  <si>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</si>
  <si>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</si>
  <si>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</si>
  <si>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</si>
  <si>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</si>
  <si>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</si>
  <si>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</si>
  <si>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</si>
  <si>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</si>
  <si>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</si>
  <si>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</si>
  <si>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</si>
  <si>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</si>
  <si>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</si>
  <si>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</si>
  <si>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</si>
  <si>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</si>
  <si>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</si>
  <si>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</si>
  <si>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</si>
  <si>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</si>
  <si>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</si>
  <si>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</si>
  <si>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</si>
  <si>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</si>
  <si>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</si>
  <si>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</si>
  <si>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</si>
  <si>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</si>
  <si>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</si>
  <si>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</si>
  <si>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</si>
  <si>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</si>
  <si>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</si>
  <si>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</si>
  <si>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</si>
  <si>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</si>
  <si>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</si>
  <si>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</si>
  <si>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</si>
  <si>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</si>
  <si>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</si>
  <si>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</si>
  <si>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</si>
  <si>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</si>
  <si>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</si>
  <si>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</si>
  <si>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</si>
  <si>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</si>
  <si>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</si>
  <si>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</si>
  <si>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</si>
  <si>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</si>
  <si>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</si>
  <si>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</si>
  <si>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</si>
  <si>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</si>
  <si>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</si>
  <si>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</si>
  <si>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</si>
  <si>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</si>
  <si>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</si>
  <si>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</si>
  <si>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</si>
  <si>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</si>
  <si>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</si>
  <si>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</si>
  <si>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</si>
  <si>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</si>
  <si>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</si>
  <si>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</si>
  <si>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</si>
  <si>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</si>
  <si>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</si>
  <si>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</si>
  <si>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</si>
  <si>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</si>
  <si>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</si>
  <si>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</si>
  <si>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</si>
  <si>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</si>
  <si>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</si>
  <si>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</si>
  <si>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</si>
  <si>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</si>
  <si>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</si>
  <si>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</si>
  <si>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</si>
  <si>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</si>
  <si>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</si>
  <si>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</si>
  <si>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</si>
  <si>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</si>
  <si>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</si>
  <si>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</si>
  <si>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</si>
  <si>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</si>
  <si>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</si>
  <si>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</si>
  <si>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</si>
  <si>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</si>
  <si>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</si>
  <si>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</si>
  <si>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</si>
  <si>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</si>
  <si>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</si>
  <si>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</si>
  <si>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</si>
  <si>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</si>
  <si>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</si>
  <si>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</si>
  <si>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</si>
  <si>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</si>
  <si>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</si>
  <si>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</si>
  <si>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</si>
  <si>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</si>
  <si>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</si>
  <si>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</si>
  <si>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</si>
  <si>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</si>
  <si>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</si>
  <si>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</si>
  <si>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</si>
  <si>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</si>
  <si>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</si>
  <si>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</si>
  <si>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</si>
  <si>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</si>
  <si>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</si>
  <si>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</si>
  <si>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</si>
  <si>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</si>
  <si>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</si>
  <si>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</si>
  <si>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</si>
  <si>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</si>
  <si>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</si>
  <si>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</si>
  <si>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</si>
  <si>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</si>
  <si>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</si>
  <si>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</si>
  <si>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</si>
  <si>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</si>
  <si>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</si>
  <si>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</si>
  <si>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</si>
  <si>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</si>
  <si>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</si>
  <si>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</si>
  <si>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</si>
  <si>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</si>
  <si>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</si>
  <si>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</si>
  <si>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</si>
  <si>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</si>
  <si>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</si>
  <si>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</si>
  <si>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</si>
  <si>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</si>
  <si>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</si>
  <si>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</si>
  <si>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</si>
  <si>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</si>
  <si>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</si>
  <si>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</si>
  <si>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</si>
  <si>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</si>
  <si>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</si>
  <si>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</si>
  <si>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</si>
  <si>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</si>
  <si>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</si>
  <si>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</si>
  <si>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</si>
  <si>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</si>
  <si>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</si>
  <si>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</si>
  <si>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</si>
  <si>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</si>
  <si>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</si>
  <si>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</si>
  <si>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</si>
  <si>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</si>
  <si>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</si>
  <si>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</si>
  <si>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</si>
  <si>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</si>
  <si>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</si>
  <si>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</si>
  <si>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</si>
  <si>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</si>
  <si>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</si>
  <si>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</si>
  <si>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</si>
  <si>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</si>
  <si>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</si>
  <si>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</si>
  <si>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</si>
  <si>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</si>
  <si>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</si>
  <si>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</si>
  <si>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</si>
  <si>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</si>
  <si>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</si>
  <si>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</si>
  <si>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</si>
  <si>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</si>
  <si>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</si>
  <si>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</si>
  <si>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</si>
  <si>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</si>
  <si>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</si>
  <si>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</si>
  <si>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</si>
  <si>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</si>
  <si>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</si>
  <si>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</si>
  <si>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</si>
  <si>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</si>
  <si>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</si>
  <si>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</si>
  <si>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</si>
  <si>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</si>
  <si>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</si>
  <si>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</si>
  <si>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</si>
  <si>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</si>
  <si>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</si>
  <si>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</si>
  <si>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</si>
  <si>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</si>
  <si>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</si>
  <si>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</si>
  <si>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</si>
  <si>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</si>
  <si>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</si>
  <si>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</si>
  <si>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</si>
  <si>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</si>
  <si>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</si>
  <si>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</si>
  <si>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</si>
  <si>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</si>
  <si>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</si>
  <si>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</si>
  <si>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</si>
  <si>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</si>
  <si>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</si>
  <si>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</si>
  <si>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</si>
  <si>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</si>
  <si>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</si>
  <si>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</si>
  <si>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</si>
  <si>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</si>
  <si>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</si>
  <si>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</si>
  <si>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</si>
  <si>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</si>
  <si>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</si>
  <si>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</si>
  <si>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</si>
  <si>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</si>
  <si>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</si>
  <si>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</si>
  <si>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</si>
  <si>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</si>
  <si>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</si>
  <si>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</si>
  <si>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</si>
  <si>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</si>
  <si>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</si>
  <si>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</si>
  <si>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</si>
  <si>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</si>
  <si>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</si>
  <si>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</si>
  <si>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</si>
  <si>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</si>
  <si>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</si>
  <si>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</si>
  <si>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</si>
  <si>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</si>
  <si>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</si>
  <si>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</si>
  <si>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</si>
  <si>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</si>
  <si>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</si>
  <si>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</si>
  <si>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</si>
  <si>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</si>
  <si>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</si>
  <si>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</si>
  <si>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</si>
  <si>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</si>
  <si>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</si>
  <si>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</si>
  <si>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</si>
  <si>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</si>
  <si>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</si>
  <si>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</si>
  <si>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</si>
  <si>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</si>
  <si>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</si>
  <si>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</si>
  <si>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</si>
  <si>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</si>
  <si>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</si>
  <si>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</si>
  <si>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</si>
  <si>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</si>
  <si>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</si>
  <si>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</si>
  <si>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</si>
  <si>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</si>
  <si>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</si>
  <si>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</si>
  <si>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</si>
  <si>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</si>
  <si>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</si>
  <si>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</si>
  <si>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</si>
  <si>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</si>
  <si>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</si>
  <si>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</si>
  <si>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</si>
  <si>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</si>
  <si>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</si>
  <si>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</si>
  <si>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</si>
  <si>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</si>
  <si>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</si>
  <si>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</si>
  <si>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</si>
  <si>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</si>
  <si>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</si>
  <si>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</si>
  <si>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</si>
  <si>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</si>
  <si>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</si>
  <si>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</si>
  <si>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</si>
  <si>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</si>
  <si>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</si>
  <si>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</si>
  <si>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</si>
  <si>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</si>
  <si>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</si>
  <si>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</si>
  <si>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</si>
  <si>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</si>
  <si>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</si>
  <si>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</si>
  <si>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</si>
  <si>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</si>
  <si>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</si>
  <si>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</si>
  <si>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</si>
  <si>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</si>
  <si>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</si>
  <si>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</si>
  <si>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</si>
  <si>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</si>
  <si>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</si>
  <si>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</si>
  <si>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</si>
  <si>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</si>
  <si>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</si>
  <si>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</si>
  <si>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</si>
  <si>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</si>
  <si>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</si>
  <si>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</si>
  <si>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</si>
  <si>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</si>
  <si>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</si>
  <si>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</si>
  <si>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</si>
  <si>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</si>
  <si>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</si>
  <si>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</si>
  <si>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</si>
  <si>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</si>
  <si>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</si>
  <si>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</si>
  <si>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</si>
  <si>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</si>
  <si>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</si>
  <si>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</si>
  <si>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</si>
  <si>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</si>
  <si>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</si>
  <si>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</si>
  <si>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</si>
  <si>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</si>
  <si>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</si>
  <si>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</si>
  <si>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</si>
  <si>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</si>
  <si>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</si>
  <si>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</si>
  <si>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</si>
  <si>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</si>
  <si>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</si>
  <si>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</si>
  <si>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</si>
  <si>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</si>
  <si>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</si>
  <si>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</si>
  <si>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</si>
  <si>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</si>
  <si>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</si>
  <si>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</si>
  <si>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</si>
  <si>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</si>
  <si>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</si>
  <si>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</si>
  <si>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</si>
  <si>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</si>
  <si>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</si>
  <si>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</si>
  <si>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</si>
  <si>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</si>
  <si>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</si>
  <si>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</si>
  <si>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</si>
  <si>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</si>
  <si>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</si>
  <si>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</si>
  <si>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</si>
  <si>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</si>
  <si>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</si>
  <si>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</si>
  <si>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</si>
  <si>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</si>
  <si>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</si>
  <si>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</si>
  <si>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</si>
  <si>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</si>
  <si>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</si>
  <si>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</si>
  <si>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</si>
  <si>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</si>
  <si>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</si>
  <si>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</si>
  <si>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</si>
  <si>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</si>
  <si>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</si>
  <si>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</si>
  <si>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</si>
  <si>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</si>
  <si>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</si>
  <si>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</si>
  <si>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</si>
  <si>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</si>
  <si>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</si>
  <si>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</si>
  <si>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</si>
  <si>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</si>
  <si>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</si>
  <si>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</si>
  <si>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</si>
  <si>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</si>
  <si>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</si>
  <si>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</si>
  <si>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</si>
  <si>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</si>
  <si>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</si>
  <si>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</si>
  <si>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</si>
  <si>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</si>
  <si>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</si>
  <si>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</si>
  <si>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</si>
  <si>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</si>
  <si>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</si>
  <si>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</si>
  <si>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</si>
  <si>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</si>
  <si>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</si>
  <si>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</si>
  <si>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</si>
  <si>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</si>
  <si>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</si>
  <si>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</si>
  <si>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</si>
  <si>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</si>
  <si>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</si>
  <si>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</si>
  <si>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</si>
  <si>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</si>
  <si>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</si>
  <si>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</si>
  <si>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</si>
  <si>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</si>
  <si>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</si>
  <si>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</si>
  <si>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</si>
  <si>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</si>
  <si>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</si>
  <si>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</si>
  <si>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</si>
  <si>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</si>
  <si>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</si>
  <si>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</si>
  <si>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</si>
  <si>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</si>
  <si>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</si>
  <si>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</si>
  <si>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</si>
  <si>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</si>
  <si>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</si>
  <si>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</si>
  <si>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</si>
  <si>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</si>
  <si>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</si>
  <si>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</si>
  <si>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</si>
  <si>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</si>
  <si>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</si>
  <si>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</si>
  <si>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</si>
  <si>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</si>
  <si>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</si>
  <si>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</si>
  <si>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</si>
  <si>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</si>
  <si>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</si>
  <si>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</si>
  <si>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</si>
  <si>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</si>
  <si>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</si>
  <si>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</si>
  <si>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</si>
  <si>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</si>
  <si>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</si>
  <si>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</si>
  <si>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</si>
  <si>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</si>
  <si>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</si>
  <si>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</si>
  <si>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</si>
  <si>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</si>
  <si>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</si>
  <si>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</si>
  <si>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</si>
  <si>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</si>
  <si>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</si>
  <si>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</si>
  <si>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</si>
  <si>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</si>
  <si>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</si>
  <si>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</si>
  <si>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</si>
  <si>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</si>
  <si>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</si>
  <si>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</si>
  <si>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</si>
  <si>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</si>
  <si>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</si>
  <si>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</si>
  <si>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</si>
  <si>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</si>
  <si>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</si>
  <si>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</si>
  <si>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</si>
  <si>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</si>
  <si>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</si>
  <si>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</si>
  <si>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</si>
  <si>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</si>
  <si>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</si>
  <si>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</si>
  <si>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</si>
  <si>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</si>
  <si>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</si>
  <si>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</si>
  <si>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</si>
  <si>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</si>
  <si>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</si>
  <si>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</si>
  <si>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</si>
  <si>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</si>
  <si>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</si>
  <si>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</si>
  <si>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</si>
  <si>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</si>
  <si>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</si>
  <si>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</si>
  <si>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</si>
  <si>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</si>
  <si>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</si>
  <si>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</si>
  <si>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</si>
  <si>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</si>
  <si>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</si>
  <si>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</si>
  <si>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</si>
  <si>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</si>
  <si>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</si>
  <si>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</si>
  <si>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</si>
  <si>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</si>
  <si>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</si>
  <si>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</si>
  <si>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</si>
  <si>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</si>
  <si>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</si>
  <si>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</si>
  <si>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</si>
  <si>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</si>
  <si>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</si>
  <si>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</si>
  <si>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</si>
  <si>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</si>
  <si>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</si>
  <si>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</si>
  <si>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</si>
  <si>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</si>
  <si>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</si>
  <si>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</si>
  <si>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</si>
  <si>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</si>
  <si>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</si>
  <si>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</si>
  <si>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</si>
  <si>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</si>
  <si>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</si>
  <si>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</si>
  <si>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</si>
  <si>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</si>
  <si>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</si>
  <si>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</si>
  <si>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</si>
  <si>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</si>
  <si>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</si>
  <si>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</si>
  <si>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</si>
  <si>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</si>
  <si>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</si>
  <si>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</si>
  <si>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</si>
  <si>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</si>
  <si>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</si>
  <si>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</si>
  <si>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</si>
  <si>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</si>
  <si>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</si>
  <si>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</si>
  <si>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</si>
  <si>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</si>
  <si>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</si>
  <si>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</si>
  <si>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</si>
  <si>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</si>
  <si>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</si>
  <si>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</si>
  <si>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</si>
  <si>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</si>
  <si>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</si>
  <si>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</si>
  <si>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</si>
  <si>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</si>
  <si>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</si>
  <si>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</si>
  <si>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</si>
  <si>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</si>
  <si>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</si>
  <si>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</si>
  <si>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</si>
  <si>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</si>
  <si>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</si>
  <si>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</si>
  <si>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</si>
  <si>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</si>
  <si>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</si>
  <si>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</si>
  <si>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</si>
  <si>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</si>
  <si>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</si>
  <si>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</si>
  <si>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</si>
  <si>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</si>
  <si>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</si>
  <si>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</si>
  <si>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</si>
  <si>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</si>
  <si>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</si>
  <si>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</si>
  <si>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</si>
  <si>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</si>
  <si>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</si>
  <si>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</si>
  <si>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</si>
  <si>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</si>
  <si>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</si>
  <si>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</si>
  <si>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</si>
  <si>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</si>
  <si>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</si>
  <si>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</si>
  <si>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</si>
  <si>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</si>
  <si>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</si>
  <si>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</si>
  <si>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</si>
  <si>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</si>
  <si>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</si>
  <si>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</si>
  <si>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</si>
  <si>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</si>
  <si>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</si>
  <si>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</si>
  <si>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</si>
  <si>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</si>
  <si>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</si>
  <si>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</si>
  <si>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</si>
  <si>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</si>
  <si>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</si>
  <si>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</si>
  <si>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</si>
  <si>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</si>
  <si>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</si>
  <si>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</si>
  <si>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</si>
  <si>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</si>
  <si>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</si>
  <si>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</si>
  <si>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</si>
  <si>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</si>
  <si>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</si>
  <si>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</si>
  <si>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</si>
  <si>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</si>
  <si>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</si>
  <si>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</si>
  <si>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</si>
  <si>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</si>
  <si>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</si>
  <si>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</si>
  <si>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</si>
  <si>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</si>
  <si>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</si>
  <si>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</si>
  <si>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</si>
  <si>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</si>
  <si>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</si>
  <si>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</si>
  <si>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</si>
  <si>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</si>
  <si>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</si>
  <si>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</si>
  <si>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</si>
  <si>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</si>
  <si>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</si>
  <si>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</si>
  <si>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</si>
  <si>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</si>
  <si>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</si>
  <si>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</si>
  <si>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</si>
  <si>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</si>
  <si>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</si>
  <si>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</si>
  <si>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</si>
  <si>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</si>
  <si>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</si>
  <si>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</si>
  <si>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</si>
  <si>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</si>
  <si>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</si>
  <si>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</si>
  <si>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</si>
  <si>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</si>
  <si>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</si>
  <si>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</si>
  <si>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</si>
  <si>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</si>
  <si>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</si>
  <si>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</si>
  <si>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</si>
  <si>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</si>
  <si>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</si>
  <si>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</si>
  <si>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</si>
  <si>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</si>
  <si>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</si>
  <si>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</si>
  <si>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</si>
  <si>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</si>
  <si>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</si>
  <si>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</si>
  <si>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</si>
  <si>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</si>
  <si>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</si>
  <si>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</si>
  <si>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</si>
  <si>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</si>
  <si>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</si>
  <si>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</si>
  <si>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</si>
  <si>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</si>
  <si>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</si>
  <si>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</si>
  <si>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</si>
  <si>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</si>
  <si>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</si>
  <si>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</si>
  <si>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</si>
  <si>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</si>
  <si>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</si>
  <si>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</si>
  <si>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</si>
  <si>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</si>
  <si>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</si>
  <si>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</si>
  <si>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</si>
  <si>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</si>
  <si>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</si>
  <si>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</si>
  <si>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</si>
  <si>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</si>
  <si>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</si>
  <si>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</si>
  <si>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</si>
  <si>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</si>
  <si>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</si>
  <si>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</si>
  <si>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</si>
  <si>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</si>
  <si>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</si>
  <si>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</si>
  <si>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</si>
  <si>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</si>
  <si>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</si>
  <si>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</si>
  <si>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</si>
  <si>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</si>
  <si>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</si>
  <si>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</si>
  <si>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</si>
  <si>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</si>
  <si>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</si>
  <si>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</si>
  <si>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</si>
  <si>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</si>
  <si>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</si>
  <si>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</si>
  <si>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</si>
  <si>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</si>
  <si>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</si>
  <si>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</si>
  <si>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</si>
  <si>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</si>
  <si>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</si>
  <si>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</si>
  <si>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</si>
  <si>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</si>
  <si>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</si>
  <si>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</si>
  <si>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</si>
  <si>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</si>
  <si>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</si>
  <si>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</si>
  <si>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</si>
  <si>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</si>
  <si>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</si>
  <si>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</si>
  <si>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</si>
  <si>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</si>
  <si>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</si>
  <si>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</si>
  <si>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</si>
  <si>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</si>
  <si>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</si>
  <si>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</si>
  <si>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</si>
  <si>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</si>
  <si>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</si>
  <si>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</si>
  <si>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</si>
  <si>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</si>
  <si>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</si>
  <si>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</si>
  <si>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</si>
  <si>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</si>
  <si>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</si>
  <si>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</si>
  <si>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</si>
  <si>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</si>
  <si>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</si>
  <si>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</si>
  <si>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</si>
  <si>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</si>
  <si>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</si>
  <si>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</si>
  <si>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</si>
  <si>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</si>
  <si>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</si>
  <si>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</si>
  <si>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</si>
  <si>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</si>
  <si>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</si>
  <si>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</si>
  <si>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</si>
  <si>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</si>
  <si>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</si>
  <si>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</si>
  <si>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</si>
  <si>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</si>
  <si>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</si>
  <si>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</si>
  <si>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</si>
  <si>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</si>
  <si>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</si>
  <si>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</si>
  <si>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</si>
  <si>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</si>
  <si>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</si>
  <si>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</si>
  <si>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</si>
  <si>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</si>
  <si>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</si>
  <si>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</si>
  <si>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</si>
  <si>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</si>
  <si>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</si>
  <si>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</si>
  <si>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</si>
  <si>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</si>
  <si>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</si>
  <si>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</si>
  <si>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</si>
  <si>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</si>
  <si>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</si>
  <si>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</si>
  <si>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</si>
  <si>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</si>
  <si>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</si>
  <si>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</si>
  <si>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</si>
  <si>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</si>
  <si>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</si>
  <si>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</si>
  <si>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</si>
  <si>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</si>
  <si>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</si>
  <si>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</si>
  <si>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</si>
  <si>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</si>
  <si>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</si>
  <si>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</si>
  <si>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</si>
  <si>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</si>
  <si>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</si>
  <si>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</si>
  <si>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</si>
  <si>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</si>
  <si>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</si>
  <si>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</si>
  <si>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</si>
  <si>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</si>
  <si>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</si>
  <si>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</si>
  <si>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</si>
  <si>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</si>
  <si>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</si>
  <si>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</si>
  <si>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</si>
  <si>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</si>
  <si>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</si>
  <si>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</si>
  <si>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</si>
  <si>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</si>
  <si>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</si>
  <si>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</si>
  <si>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</si>
  <si>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</si>
  <si>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</si>
  <si>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</si>
  <si>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</si>
  <si>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</si>
  <si>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</si>
  <si>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</si>
  <si>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</si>
  <si>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</si>
  <si>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</si>
  <si>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</si>
  <si>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</si>
  <si>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</si>
  <si>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</si>
  <si>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</si>
  <si>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</si>
  <si>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</si>
  <si>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</si>
  <si>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</si>
  <si>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</si>
  <si>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</si>
  <si>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</si>
  <si>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</si>
  <si>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</si>
  <si>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</si>
  <si>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</si>
  <si>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</si>
  <si>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</si>
  <si>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</si>
  <si>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</si>
  <si>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</si>
  <si>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</si>
  <si>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</si>
  <si>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</si>
  <si>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</si>
  <si>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</si>
  <si>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</si>
  <si>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</si>
  <si>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</si>
  <si>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</si>
  <si>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</si>
  <si>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</si>
  <si>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</si>
  <si>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</si>
  <si>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</si>
  <si>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</si>
  <si>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</si>
  <si>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</si>
  <si>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</si>
  <si>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</si>
  <si>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</si>
  <si>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</si>
  <si>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</si>
  <si>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</si>
  <si>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</si>
  <si>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</si>
  <si>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</si>
  <si>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</si>
  <si>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</si>
  <si>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</si>
  <si>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</si>
  <si>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</si>
  <si>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</si>
  <si>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</si>
  <si>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</si>
  <si>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</si>
  <si>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</si>
  <si>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</si>
  <si>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</si>
  <si>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</si>
  <si>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</si>
  <si>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</si>
  <si>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</si>
  <si>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</si>
  <si>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</si>
  <si>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</si>
  <si>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</si>
  <si>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</si>
  <si>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</si>
  <si>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</si>
  <si>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</si>
  <si>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</si>
  <si>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</si>
  <si>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</si>
  <si>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</si>
  <si>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</si>
  <si>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</si>
  <si>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</si>
  <si>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</si>
  <si>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</si>
  <si>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</si>
  <si>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</si>
  <si>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</si>
  <si>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</si>
  <si>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</si>
  <si>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</si>
  <si>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</si>
  <si>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</si>
  <si>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</si>
  <si>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</si>
  <si>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</si>
  <si>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</si>
  <si>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</si>
  <si>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</si>
  <si>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</si>
  <si>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</si>
  <si>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</si>
  <si>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</si>
  <si>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</si>
  <si>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</si>
  <si>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</si>
  <si>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</si>
  <si>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</si>
  <si>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</si>
  <si>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</si>
  <si>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</si>
  <si>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</si>
  <si>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</si>
  <si>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</si>
  <si>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</si>
  <si>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</si>
  <si>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</si>
  <si>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</si>
  <si>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</si>
  <si>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</si>
  <si>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</si>
  <si>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</si>
  <si>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</si>
  <si>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</si>
  <si>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</si>
  <si>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</si>
  <si>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</si>
  <si>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</si>
  <si>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</si>
  <si>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</si>
  <si>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</si>
  <si>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</si>
  <si>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</si>
  <si>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</si>
  <si>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</si>
  <si>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</si>
  <si>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</si>
  <si>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</si>
  <si>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</si>
  <si>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</si>
  <si>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</si>
  <si>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</si>
  <si>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</si>
  <si>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</si>
  <si>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</si>
  <si>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</si>
  <si>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</si>
  <si>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</si>
  <si>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</si>
  <si>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</si>
  <si>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</si>
  <si>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</si>
  <si>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</si>
  <si>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</si>
  <si>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</si>
  <si>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</si>
  <si>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</si>
  <si>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</si>
  <si>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</si>
  <si>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</si>
  <si>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</si>
  <si>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</si>
  <si>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</si>
  <si>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</si>
  <si>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</si>
  <si>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</si>
  <si>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</si>
  <si>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</si>
  <si>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</si>
  <si>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</si>
  <si>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</si>
  <si>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</si>
  <si>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</si>
  <si>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</si>
  <si>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</si>
  <si>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</si>
  <si>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</si>
  <si>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</si>
  <si>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</si>
  <si>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</si>
  <si>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</si>
  <si>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</si>
  <si>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</si>
  <si>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</si>
  <si>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</si>
  <si>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</si>
  <si>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</si>
  <si>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</si>
  <si>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</si>
  <si>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</si>
  <si>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</si>
  <si>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</si>
  <si>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</si>
  <si>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</si>
  <si>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</si>
  <si>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</si>
  <si>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</si>
  <si>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</si>
  <si>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</si>
  <si>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</si>
  <si>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</si>
  <si>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</si>
  <si>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</si>
  <si>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</si>
  <si>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</si>
  <si>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</si>
  <si>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</si>
  <si>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</si>
  <si>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</si>
  <si>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</si>
  <si>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</si>
  <si>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</si>
  <si>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</si>
  <si>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</si>
  <si>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</si>
  <si>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</si>
  <si>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</si>
  <si>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</si>
  <si>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</si>
  <si>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</si>
  <si>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</si>
  <si>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</si>
  <si>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</si>
  <si>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</si>
  <si>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</si>
  <si>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</si>
  <si>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</si>
  <si>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</si>
  <si>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</si>
  <si>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</si>
  <si>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</si>
  <si>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</si>
  <si>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</si>
  <si>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</si>
  <si>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</si>
  <si>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</si>
  <si>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</si>
  <si>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</si>
  <si>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</si>
  <si>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</si>
  <si>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</si>
  <si>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</si>
  <si>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</si>
  <si>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</si>
  <si>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</si>
  <si>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</si>
  <si>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</si>
  <si>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</si>
  <si>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</si>
  <si>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</si>
  <si>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</si>
  <si>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</si>
  <si>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</si>
  <si>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</si>
  <si>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</si>
  <si>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</si>
  <si>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</si>
  <si>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</si>
  <si>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</si>
  <si>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</si>
  <si>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</si>
  <si>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</si>
  <si>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</si>
  <si>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</si>
  <si>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</si>
  <si>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</si>
  <si>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</si>
  <si>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</si>
  <si>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</si>
  <si>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</si>
  <si>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</si>
  <si>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</si>
  <si>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</si>
  <si>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</si>
  <si>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</si>
  <si>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</si>
  <si>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</si>
  <si>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</si>
  <si>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</si>
  <si>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</si>
  <si>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</si>
  <si>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</si>
  <si>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</si>
  <si>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</si>
  <si>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</si>
  <si>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</si>
  <si>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</si>
  <si>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</si>
  <si>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</si>
  <si>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</si>
  <si>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</si>
  <si>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</si>
  <si>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</si>
  <si>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</si>
  <si>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</si>
  <si>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</si>
  <si>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</si>
  <si>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</si>
  <si>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</si>
  <si>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</si>
  <si>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</si>
  <si>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</si>
  <si>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</si>
  <si>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</si>
  <si>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</si>
  <si>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</si>
  <si>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</si>
  <si>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</si>
  <si>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</si>
  <si>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</si>
  <si>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</si>
  <si>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</si>
  <si>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</si>
  <si>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</si>
  <si>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</si>
  <si>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</si>
  <si>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</si>
  <si>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</si>
  <si>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</si>
  <si>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</si>
  <si>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</si>
  <si>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</si>
  <si>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</si>
  <si>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</si>
  <si>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</si>
  <si>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</si>
  <si>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</si>
  <si>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</si>
  <si>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</si>
  <si>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</si>
  <si>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</si>
  <si>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</si>
  <si>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</si>
  <si>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</si>
  <si>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</si>
  <si>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</si>
  <si>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</si>
  <si>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</si>
  <si>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</si>
  <si>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</si>
  <si>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</si>
  <si>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</si>
  <si>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</si>
  <si>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</si>
  <si>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</si>
  <si>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</si>
  <si>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</si>
  <si>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</si>
  <si>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</si>
  <si>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</si>
  <si>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</si>
  <si>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</si>
  <si>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</si>
  <si>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</si>
  <si>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</si>
  <si>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</si>
  <si>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</si>
  <si>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</si>
  <si>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</si>
  <si>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</si>
  <si>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</si>
  <si>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</si>
  <si>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</si>
  <si>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</si>
  <si>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</si>
  <si>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</si>
  <si>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</si>
  <si>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</si>
  <si>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</si>
  <si>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</si>
  <si>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</si>
  <si>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</si>
  <si>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</si>
  <si>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</si>
  <si>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</si>
  <si>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</si>
  <si>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</si>
  <si>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</si>
  <si>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</si>
  <si>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</si>
  <si>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</si>
  <si>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</si>
  <si>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</si>
  <si>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</si>
  <si>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</si>
  <si>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</si>
  <si>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</si>
  <si>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</si>
  <si>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</si>
  <si>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</si>
  <si>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</si>
  <si>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</si>
  <si>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</si>
  <si>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</si>
  <si>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</si>
  <si>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</si>
  <si>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</si>
  <si>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</si>
  <si>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</si>
  <si>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</si>
  <si>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</si>
  <si>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</si>
  <si>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</si>
  <si>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</si>
  <si>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</si>
  <si>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</si>
  <si>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</si>
  <si>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</si>
  <si>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</si>
  <si>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</si>
  <si>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</si>
  <si>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</si>
  <si>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</si>
  <si>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</si>
  <si>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</si>
  <si>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</si>
  <si>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</si>
  <si>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</si>
  <si>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</si>
  <si>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</si>
  <si>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</si>
  <si>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</si>
  <si>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</si>
  <si>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</si>
  <si>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</si>
  <si>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</si>
  <si>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</si>
  <si>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</si>
  <si>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</si>
  <si>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</si>
  <si>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</si>
  <si>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</si>
  <si>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</si>
  <si>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</si>
  <si>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</si>
  <si>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</si>
  <si>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</si>
  <si>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</si>
  <si>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</si>
  <si>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</si>
  <si>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</si>
  <si>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</si>
  <si>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</si>
  <si>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</si>
  <si>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</si>
  <si>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</si>
  <si>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</si>
  <si>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</si>
  <si>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</si>
  <si>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</si>
  <si>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</si>
  <si>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</si>
  <si>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</si>
  <si>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</si>
  <si>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</si>
  <si>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</si>
  <si>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</si>
  <si>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</si>
  <si>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</si>
  <si>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</si>
  <si>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</si>
  <si>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</si>
  <si>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</si>
  <si>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</si>
  <si>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</si>
  <si>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</si>
  <si>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</si>
  <si>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</si>
  <si>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</si>
  <si>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</si>
  <si>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</si>
  <si>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</si>
  <si>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</si>
  <si>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</si>
  <si>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</si>
  <si>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</si>
  <si>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</si>
  <si>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</si>
  <si>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</si>
  <si>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</si>
  <si>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</si>
  <si>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</si>
  <si>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</si>
  <si>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</si>
  <si>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</si>
  <si>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</si>
  <si>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</si>
  <si>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</si>
  <si>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</si>
  <si>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</si>
  <si>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</si>
  <si>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</si>
  <si>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</si>
  <si>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</si>
  <si>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</si>
  <si>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</si>
  <si>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</si>
  <si>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</si>
  <si>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</si>
  <si>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</si>
  <si>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</si>
  <si>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</si>
  <si>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</si>
  <si>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</si>
  <si>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</si>
  <si>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</si>
  <si>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</si>
  <si>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</si>
  <si>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</si>
  <si>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</si>
  <si>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</si>
  <si>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</si>
  <si>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</si>
  <si>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</si>
  <si>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</si>
  <si>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</si>
  <si>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</si>
  <si>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</si>
  <si>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</si>
  <si>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</si>
  <si>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</si>
  <si>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</si>
  <si>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</si>
  <si>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</si>
  <si>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</si>
  <si>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</si>
  <si>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</si>
  <si>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</si>
  <si>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</si>
  <si>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</si>
  <si>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</si>
  <si>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</si>
  <si>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</si>
  <si>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</si>
  <si>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</si>
  <si>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</si>
  <si>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</si>
  <si>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</si>
  <si>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</si>
  <si>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</si>
  <si>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</si>
  <si>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</si>
  <si>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</si>
  <si>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</si>
  <si>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</si>
  <si>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</si>
  <si>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</si>
  <si>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</si>
  <si>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</si>
  <si>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</si>
  <si>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</si>
  <si>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</si>
  <si>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</si>
  <si>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</si>
  <si>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</si>
  <si>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</si>
  <si>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</si>
  <si>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</si>
  <si>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</si>
  <si>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</si>
  <si>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</si>
  <si>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</si>
  <si>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</si>
  <si>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</si>
  <si>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</si>
  <si>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</si>
  <si>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</si>
  <si>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</si>
  <si>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</si>
  <si>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</si>
  <si>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</si>
  <si>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</si>
  <si>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</si>
  <si>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</si>
  <si>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</si>
  <si>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</si>
  <si>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</si>
  <si>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</si>
  <si>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</si>
  <si>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</si>
  <si>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</si>
  <si>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</si>
  <si>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</si>
  <si>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</si>
  <si>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</si>
  <si>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</si>
  <si>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</si>
  <si>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</si>
  <si>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</si>
  <si>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</si>
  <si>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</si>
  <si>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</si>
  <si>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</si>
  <si>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</si>
  <si>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</si>
  <si>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</si>
  <si>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</si>
  <si>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</si>
  <si>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</si>
  <si>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</si>
  <si>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</si>
  <si>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</si>
  <si>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</si>
  <si>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</si>
  <si>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</si>
  <si>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</si>
  <si>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</si>
  <si>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</si>
  <si>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</si>
  <si>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</si>
  <si>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</si>
  <si>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</si>
  <si>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</si>
  <si>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</si>
  <si>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</si>
  <si>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</si>
  <si>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</si>
  <si>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</si>
  <si>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</si>
  <si>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</si>
  <si>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</si>
  <si>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</si>
  <si>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</si>
  <si>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</si>
  <si>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</si>
  <si>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</si>
  <si>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</si>
  <si>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</si>
  <si>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</si>
  <si>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</si>
  <si>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</si>
  <si>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</si>
  <si>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</si>
  <si>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</si>
  <si>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</si>
  <si>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</si>
  <si>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</si>
  <si>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</si>
  <si>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</si>
  <si>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</si>
  <si>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</si>
  <si>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</si>
  <si>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</si>
  <si>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</si>
  <si>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</si>
  <si>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</si>
  <si>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</si>
  <si>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</si>
  <si>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</si>
  <si>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</si>
  <si>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</si>
  <si>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</si>
  <si>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</si>
  <si>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</si>
  <si>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</si>
  <si>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</si>
  <si>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</si>
  <si>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</si>
  <si>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</si>
  <si>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</si>
  <si>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</si>
  <si>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</si>
  <si>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</si>
  <si>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</si>
  <si>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</si>
  <si>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</si>
  <si>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</si>
  <si>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</si>
  <si>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</si>
  <si>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</si>
  <si>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</si>
  <si>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</si>
  <si>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</si>
  <si>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</si>
  <si>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</si>
  <si>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</si>
  <si>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</si>
  <si>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</si>
  <si>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</si>
  <si>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</si>
  <si>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</si>
  <si>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</si>
  <si>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</si>
  <si>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</si>
  <si>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</si>
  <si>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</si>
  <si>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</si>
  <si>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</si>
  <si>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</si>
  <si>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</si>
  <si>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</si>
  <si>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</si>
  <si>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</si>
  <si>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</si>
  <si>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</si>
  <si>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</si>
  <si>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</si>
  <si>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</si>
  <si>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</si>
  <si>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</si>
  <si>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</si>
  <si>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</si>
  <si>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</si>
  <si>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</si>
  <si>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</si>
  <si>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</si>
  <si>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</si>
  <si>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</si>
  <si>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</si>
  <si>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</si>
  <si>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</si>
  <si>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</si>
  <si>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</si>
  <si>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</si>
  <si>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</si>
  <si>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</si>
  <si>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</si>
  <si>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</si>
  <si>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</si>
  <si>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</si>
  <si>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</si>
  <si>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</si>
  <si>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</si>
  <si>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</si>
  <si>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</si>
  <si>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</si>
  <si>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</si>
  <si>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</si>
  <si>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</si>
  <si>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</si>
  <si>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</si>
  <si>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</si>
  <si>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</si>
  <si>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</si>
  <si>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</si>
  <si>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</si>
  <si>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</si>
  <si>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</si>
  <si>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</si>
  <si>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</si>
  <si>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</si>
  <si>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</si>
  <si>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</si>
  <si>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</si>
  <si>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</si>
  <si>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</si>
  <si>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</si>
  <si>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</si>
  <si>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</si>
  <si>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</si>
  <si>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</si>
  <si>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</si>
  <si>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</si>
  <si>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</si>
  <si>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</si>
  <si>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</si>
  <si>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</si>
  <si>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</si>
  <si>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</si>
  <si>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</si>
  <si>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</si>
  <si>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</si>
  <si>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</si>
  <si>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</si>
  <si>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</si>
  <si>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</si>
  <si>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</si>
  <si>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</si>
  <si>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</si>
  <si>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</si>
  <si>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</si>
  <si>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</si>
  <si>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</si>
  <si>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</si>
  <si>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</si>
  <si>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</si>
  <si>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</si>
  <si>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</si>
  <si>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</si>
  <si>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</si>
  <si>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</si>
  <si>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</si>
  <si>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</si>
  <si>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</si>
  <si>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</si>
  <si>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</si>
  <si>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</si>
  <si>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</si>
  <si>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</si>
  <si>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</si>
  <si>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</si>
  <si>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</si>
  <si>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</si>
  <si>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</si>
  <si>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</si>
  <si>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</si>
  <si>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</si>
  <si>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</si>
  <si>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</si>
  <si>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</si>
  <si>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</si>
  <si>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</si>
  <si>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</si>
  <si>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</si>
  <si>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</si>
  <si>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</si>
  <si>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</si>
  <si>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</si>
  <si>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</si>
  <si>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</si>
  <si>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</si>
  <si>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</si>
  <si>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</si>
  <si>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</si>
  <si>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</si>
  <si>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</si>
  <si>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</si>
  <si>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</si>
  <si>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</si>
  <si>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</si>
  <si>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</si>
  <si>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</si>
  <si>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</si>
  <si>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</si>
  <si>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</si>
  <si>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</si>
  <si>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</si>
  <si>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</si>
  <si>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</si>
  <si>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</si>
  <si>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</si>
  <si>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</si>
  <si>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</si>
  <si>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</si>
  <si>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</si>
  <si>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</si>
  <si>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</si>
  <si>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</si>
  <si>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</si>
  <si>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</si>
  <si>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</si>
  <si>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</si>
  <si>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</si>
  <si>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</si>
  <si>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</si>
  <si>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</si>
  <si>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</si>
  <si>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</si>
  <si>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</si>
  <si>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</si>
  <si>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</si>
  <si>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</si>
  <si>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</si>
  <si>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</si>
  <si>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</si>
  <si>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</si>
  <si>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</si>
  <si>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</si>
  <si>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</si>
  <si>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</si>
  <si>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</si>
  <si>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</si>
  <si>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</si>
  <si>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</si>
  <si>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</si>
  <si>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</si>
  <si>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</si>
  <si>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</si>
  <si>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</si>
  <si>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</si>
  <si>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</si>
  <si>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</si>
  <si>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</si>
  <si>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</si>
  <si>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</si>
  <si>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</si>
  <si>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</si>
  <si>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</si>
  <si>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</si>
  <si>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</si>
  <si>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</si>
  <si>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</si>
  <si>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</si>
  <si>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</si>
  <si>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</si>
  <si>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</si>
  <si>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</si>
  <si>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</si>
  <si>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</si>
  <si>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</si>
  <si>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</si>
  <si>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</si>
  <si>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</si>
  <si>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</si>
  <si>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</si>
  <si>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</si>
  <si>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</si>
  <si>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</si>
  <si>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</si>
  <si>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</si>
  <si>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</si>
  <si>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</si>
  <si>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</si>
  <si>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</si>
  <si>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</si>
  <si>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</si>
  <si>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</si>
  <si>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</si>
  <si>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</si>
  <si>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</si>
  <si>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</si>
  <si>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</si>
  <si>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</si>
  <si>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</si>
  <si>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</si>
  <si>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</si>
  <si>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</si>
  <si>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</si>
  <si>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</si>
  <si>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</si>
  <si>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</si>
  <si>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</si>
  <si>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</si>
  <si>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</si>
  <si>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</si>
  <si>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</si>
  <si>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</si>
  <si>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</si>
  <si>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</si>
  <si>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</si>
  <si>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</si>
  <si>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</si>
  <si>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</si>
  <si>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</si>
  <si>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</si>
  <si>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</si>
  <si>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</si>
  <si>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</si>
  <si>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</si>
  <si>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</si>
  <si>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</si>
  <si>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</si>
  <si>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</si>
  <si>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</si>
  <si>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</si>
  <si>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</si>
  <si>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</si>
  <si>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</si>
  <si>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</si>
  <si>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</si>
  <si>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</si>
  <si>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</si>
  <si>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</si>
  <si>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</si>
  <si>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</si>
  <si>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</si>
  <si>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</si>
  <si>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</si>
  <si>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</si>
  <si>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</si>
  <si>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</si>
  <si>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</si>
  <si>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</si>
  <si>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</si>
  <si>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</si>
  <si>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</si>
  <si>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</si>
  <si>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</si>
  <si>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</si>
  <si>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</si>
  <si>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</si>
  <si>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</si>
  <si>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</si>
  <si>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</si>
  <si>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</si>
  <si>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</si>
  <si>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</si>
  <si>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</si>
  <si>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</si>
  <si>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</si>
  <si>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</si>
  <si>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</si>
  <si>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</si>
  <si>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</si>
  <si>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</si>
  <si>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</si>
  <si>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</si>
  <si>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</si>
  <si>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</si>
  <si>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</si>
  <si>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</si>
  <si>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</si>
  <si>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</si>
  <si>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</si>
  <si>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</si>
  <si>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</si>
  <si>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</si>
  <si>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</si>
  <si>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</si>
  <si>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</si>
  <si>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</si>
  <si>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</si>
  <si>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</si>
  <si>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</si>
  <si>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</si>
  <si>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</si>
  <si>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</si>
  <si>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</si>
  <si>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</si>
  <si>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</si>
  <si>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</si>
  <si>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</si>
  <si>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</si>
  <si>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</si>
  <si>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</si>
  <si>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</si>
  <si>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</si>
  <si>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</si>
  <si>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</si>
  <si>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</si>
  <si>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</si>
  <si>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</si>
  <si>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</si>
  <si>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</si>
  <si>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</si>
  <si>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</si>
  <si>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</si>
  <si>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</si>
  <si>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</si>
  <si>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</si>
  <si>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</si>
  <si>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</si>
  <si>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</si>
  <si>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</si>
  <si>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</si>
  <si>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</si>
  <si>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</si>
  <si>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</si>
  <si>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</si>
  <si>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</si>
  <si>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</si>
  <si>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</si>
  <si>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</si>
  <si>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</si>
  <si>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</si>
  <si>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</si>
  <si>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</si>
  <si>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</si>
  <si>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</si>
  <si>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</si>
  <si>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</si>
  <si>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</si>
  <si>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</si>
  <si>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</si>
  <si>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</si>
  <si>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</si>
  <si>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</si>
  <si>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</si>
  <si>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</si>
  <si>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</si>
  <si>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</si>
  <si>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</si>
  <si>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</si>
  <si>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</si>
  <si>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</si>
  <si>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</si>
  <si>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</si>
  <si>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</si>
  <si>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</si>
  <si>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</si>
  <si>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</si>
  <si>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</si>
  <si>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</si>
  <si>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</si>
  <si>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</si>
  <si>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</si>
  <si>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</si>
  <si>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</si>
  <si>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</si>
  <si>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</si>
  <si>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</si>
  <si>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</si>
  <si>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</si>
  <si>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</si>
  <si>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</si>
  <si>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</si>
  <si>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</si>
  <si>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</si>
  <si>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</si>
  <si>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</si>
  <si>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</si>
  <si>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</si>
  <si>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</si>
  <si>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</si>
  <si>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</si>
  <si>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</si>
  <si>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</si>
  <si>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</si>
  <si>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</si>
  <si>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</si>
  <si>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</si>
  <si>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</si>
  <si>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</si>
  <si>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</si>
  <si>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</si>
  <si>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</si>
  <si>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</si>
  <si>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</si>
  <si>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</si>
  <si>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</si>
  <si>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</si>
  <si>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</si>
  <si>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</si>
  <si>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</si>
  <si>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</si>
  <si>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</si>
  <si>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</si>
  <si>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</si>
  <si>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</si>
  <si>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</si>
  <si>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</si>
  <si>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</si>
  <si>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</si>
  <si>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</si>
  <si>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</si>
  <si>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</si>
  <si>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</si>
  <si>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</si>
  <si>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</si>
  <si>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</si>
  <si>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</si>
  <si>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</si>
  <si>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</si>
  <si>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</si>
  <si>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</si>
  <si>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</si>
  <si>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</si>
  <si>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</si>
  <si>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</si>
  <si>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</si>
  <si>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</si>
  <si>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</si>
  <si>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</si>
  <si>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</si>
  <si>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</si>
  <si>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</si>
  <si>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</si>
  <si>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</si>
  <si>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</si>
  <si>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</si>
  <si>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</si>
  <si>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</si>
  <si>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</si>
  <si>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</si>
  <si>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</si>
  <si>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</si>
  <si>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</si>
  <si>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</si>
  <si>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</si>
  <si>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</si>
  <si>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</si>
  <si>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</si>
  <si>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</si>
  <si>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</si>
  <si>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</si>
  <si>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</si>
  <si>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</si>
  <si>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</si>
  <si>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</si>
  <si>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</si>
  <si>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</si>
  <si>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</si>
  <si>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</si>
  <si>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</si>
  <si>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</si>
  <si>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</si>
  <si>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</si>
  <si>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</si>
  <si>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</si>
  <si>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</si>
  <si>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</si>
  <si>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</si>
  <si>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</si>
  <si>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</si>
  <si>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</si>
  <si>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</si>
  <si>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</si>
  <si>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</si>
  <si>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</si>
  <si>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</si>
  <si>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</si>
  <si>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</si>
  <si>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</si>
  <si>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</si>
  <si>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</si>
  <si>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</si>
  <si>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</si>
  <si>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</si>
  <si>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</si>
  <si>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</si>
  <si>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</si>
  <si>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</si>
  <si>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</si>
  <si>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</si>
  <si>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</si>
  <si>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</si>
  <si>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</si>
  <si>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</si>
  <si>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</si>
  <si>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</si>
  <si>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</si>
  <si>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</si>
  <si>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</si>
  <si>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</si>
  <si>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</si>
  <si>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</si>
  <si>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</si>
  <si>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</si>
  <si>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</si>
  <si>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</si>
  <si>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</si>
  <si>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</si>
  <si>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</si>
  <si>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</si>
  <si>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</si>
  <si>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</si>
  <si>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</si>
  <si>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</si>
  <si>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</si>
  <si>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</si>
  <si>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</si>
  <si>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</si>
  <si>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</si>
  <si>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</si>
  <si>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</si>
  <si>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</si>
  <si>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</si>
  <si>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</si>
  <si>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</si>
  <si>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</si>
  <si>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</si>
  <si>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</si>
  <si>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</si>
  <si>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</si>
  <si>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</si>
  <si>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</si>
  <si>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</si>
  <si>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</si>
  <si>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</si>
  <si>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</si>
  <si>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</si>
  <si>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</si>
  <si>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</si>
  <si>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</si>
  <si>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</si>
  <si>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</si>
  <si>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</si>
  <si>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</si>
  <si>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</si>
  <si>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</si>
  <si>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</si>
  <si>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</si>
  <si>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</si>
  <si>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</si>
  <si>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</si>
  <si>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</si>
  <si>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</si>
  <si>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</si>
  <si>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</si>
  <si>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</si>
  <si>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</si>
  <si>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</si>
  <si>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</si>
  <si>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</si>
  <si>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</si>
  <si>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</si>
  <si>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</si>
  <si>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</si>
  <si>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</si>
  <si>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</si>
  <si>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</si>
  <si>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</si>
  <si>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</si>
  <si>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</si>
  <si>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</si>
  <si>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</si>
  <si>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</si>
  <si>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</si>
  <si>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</si>
  <si>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</si>
  <si>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</si>
  <si>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</si>
  <si>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</si>
  <si>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</si>
  <si>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</si>
  <si>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</si>
  <si>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</si>
  <si>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</si>
  <si>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</si>
  <si>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</si>
  <si>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</si>
  <si>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</si>
  <si>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</si>
  <si>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</si>
  <si>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</si>
  <si>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</si>
  <si>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</si>
  <si>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</si>
  <si>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</si>
  <si>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</si>
  <si>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</si>
  <si>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</si>
  <si>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</si>
  <si>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</si>
  <si>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</si>
  <si>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</si>
  <si>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</si>
  <si>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</si>
  <si>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</si>
  <si>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</si>
  <si>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</si>
  <si>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</si>
  <si>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</si>
  <si>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</si>
  <si>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</si>
  <si>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</si>
  <si>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</si>
  <si>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</si>
  <si>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</si>
  <si>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</si>
  <si>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</si>
  <si>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</si>
  <si>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</si>
  <si>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</si>
  <si>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</si>
  <si>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</si>
  <si>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</si>
  <si>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</si>
  <si>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</si>
  <si>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</si>
  <si>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</si>
  <si>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</si>
  <si>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</si>
  <si>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</si>
  <si>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</si>
  <si>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</si>
  <si>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</si>
  <si>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</si>
  <si>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</si>
  <si>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</si>
  <si>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</si>
  <si>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</si>
  <si>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</si>
  <si>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</si>
  <si>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</si>
  <si>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</si>
  <si>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</si>
  <si>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</si>
  <si>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</si>
  <si>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</si>
  <si>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</si>
  <si>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</si>
  <si>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</si>
  <si>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</si>
  <si>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</si>
  <si>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</si>
  <si>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</si>
  <si>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</si>
  <si>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</si>
  <si>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</si>
  <si>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</si>
  <si>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</si>
  <si>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</si>
  <si>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</si>
  <si>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</si>
  <si>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</si>
  <si>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</si>
  <si>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</si>
  <si>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</si>
  <si>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</si>
  <si>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</si>
  <si>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</si>
  <si>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</si>
  <si>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</si>
  <si>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</si>
  <si>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</si>
  <si>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</si>
  <si>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</si>
  <si>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</si>
  <si>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</si>
  <si>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</si>
  <si>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</si>
  <si>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</si>
  <si>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</si>
  <si>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</si>
  <si>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</si>
  <si>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</si>
  <si>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</si>
  <si>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</si>
  <si>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</si>
  <si>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</si>
  <si>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</si>
  <si>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</si>
  <si>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</si>
  <si>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</si>
  <si>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</si>
  <si>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</si>
  <si>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</si>
  <si>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</si>
  <si>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</si>
  <si>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</si>
  <si>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</si>
  <si>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</si>
  <si>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</si>
  <si>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</si>
  <si>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</si>
  <si>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</si>
  <si>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</si>
  <si>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</si>
  <si>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</si>
  <si>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</si>
  <si>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</si>
  <si>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</si>
  <si>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</si>
  <si>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</si>
  <si>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</si>
  <si>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</si>
  <si>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</si>
  <si>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</si>
  <si>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</si>
  <si>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</si>
  <si>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</si>
  <si>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</si>
  <si>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</si>
  <si>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</si>
  <si>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</si>
  <si>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</si>
  <si>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</si>
  <si>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</si>
  <si>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</si>
  <si>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</si>
  <si>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</si>
  <si>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</si>
  <si>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</si>
  <si>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</si>
  <si>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</si>
  <si>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</si>
  <si>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</si>
  <si>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</si>
  <si>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</si>
  <si>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</si>
  <si>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</si>
  <si>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</si>
  <si>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</si>
  <si>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</si>
  <si>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</si>
  <si>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</si>
  <si>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</si>
  <si>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</si>
  <si>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</si>
  <si>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</si>
  <si>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</si>
  <si>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</si>
  <si>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</si>
  <si>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</si>
  <si>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</si>
  <si>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</si>
  <si>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</si>
  <si>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</si>
  <si>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</si>
  <si>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</si>
  <si>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</si>
  <si>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</si>
  <si>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</si>
  <si>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</si>
  <si>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</si>
  <si>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</si>
  <si>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</si>
  <si>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</si>
  <si>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</si>
  <si>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</si>
  <si>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</si>
  <si>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</si>
  <si>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</si>
  <si>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</si>
  <si>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</si>
  <si>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</si>
  <si>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</si>
  <si>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</si>
  <si>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</si>
  <si>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</si>
  <si>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</si>
  <si>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</si>
  <si>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</si>
  <si>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</si>
  <si>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</si>
  <si>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</si>
  <si>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</si>
  <si>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</si>
  <si>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</si>
  <si>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</si>
  <si>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</si>
  <si>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</si>
  <si>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</si>
  <si>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</si>
  <si>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</si>
  <si>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</si>
  <si>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</si>
  <si>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</si>
  <si>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</si>
  <si>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</si>
  <si>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</si>
  <si>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</si>
  <si>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</si>
  <si>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</si>
  <si>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</si>
  <si>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</si>
  <si>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</si>
  <si>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</si>
  <si>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</si>
  <si>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</si>
  <si>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</si>
  <si>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</si>
  <si>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</si>
  <si>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</si>
  <si>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</si>
  <si>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</si>
  <si>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</si>
  <si>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</si>
  <si>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</si>
  <si>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</si>
  <si>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</si>
  <si>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</si>
  <si>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</si>
  <si>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</si>
  <si>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</si>
  <si>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</si>
  <si>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</si>
  <si>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</si>
  <si>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</si>
  <si>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</si>
  <si>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</si>
  <si>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</si>
  <si>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</si>
  <si>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</si>
  <si>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</si>
  <si>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</si>
  <si>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</si>
  <si>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</si>
  <si>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</si>
  <si>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</si>
  <si>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</si>
  <si>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</si>
  <si>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</si>
  <si>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</si>
  <si>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</si>
  <si>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</si>
  <si>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</si>
  <si>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</si>
  <si>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</si>
  <si>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</si>
  <si>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</si>
  <si>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</si>
  <si>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</si>
  <si>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</si>
  <si>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</si>
  <si>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</si>
  <si>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</si>
  <si>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</si>
  <si>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</si>
  <si>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</si>
  <si>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</si>
  <si>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</si>
  <si>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</si>
  <si>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</si>
  <si>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</si>
  <si>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</si>
  <si>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</si>
  <si>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</si>
  <si>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</si>
  <si>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</si>
  <si>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</si>
  <si>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</si>
  <si>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</si>
  <si>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</si>
  <si>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</si>
  <si>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</si>
  <si>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</si>
  <si>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</si>
  <si>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</si>
  <si>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</si>
  <si>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</si>
  <si>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</si>
  <si>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</si>
  <si>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</si>
  <si>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</si>
  <si>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</si>
  <si>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</si>
  <si>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</si>
  <si>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</si>
  <si>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</si>
  <si>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</si>
  <si>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</si>
  <si>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</si>
  <si>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</si>
  <si>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</si>
  <si>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</si>
  <si>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</si>
  <si>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</si>
  <si>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</si>
  <si>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</si>
  <si>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</si>
  <si>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</si>
  <si>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</si>
  <si>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</si>
  <si>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</si>
  <si>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</si>
  <si>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</si>
  <si>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</si>
  <si>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</si>
  <si>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</si>
  <si>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</si>
  <si>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</si>
  <si>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</si>
  <si>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</si>
  <si>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</si>
  <si>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</si>
  <si>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</si>
  <si>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</si>
  <si>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</si>
  <si>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</si>
  <si>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</si>
  <si>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</si>
  <si>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</si>
  <si>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</si>
  <si>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</si>
  <si>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</si>
  <si>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</si>
  <si>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</si>
  <si>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</si>
  <si>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</si>
  <si>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</si>
  <si>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</si>
  <si>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</si>
  <si>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</si>
  <si>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</si>
  <si>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</si>
  <si>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</si>
  <si>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</si>
  <si>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</si>
  <si>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</si>
  <si>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</si>
  <si>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</si>
  <si>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</si>
  <si>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</si>
  <si>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</si>
  <si>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</si>
  <si>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</si>
  <si>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</si>
  <si>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</si>
  <si>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</si>
  <si>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</si>
  <si>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</si>
  <si>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</si>
  <si>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</si>
  <si>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</si>
  <si>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</si>
  <si>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</si>
  <si>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</si>
  <si>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</si>
  <si>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</si>
  <si>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</si>
  <si>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</si>
  <si>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</si>
  <si>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</si>
  <si>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</si>
  <si>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</si>
  <si>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</si>
  <si>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</si>
  <si>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</si>
  <si>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</si>
  <si>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</si>
  <si>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</si>
  <si>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</si>
  <si>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</si>
  <si>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</si>
  <si>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</si>
  <si>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</si>
  <si>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</si>
  <si>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</si>
  <si>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</si>
  <si>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</si>
  <si>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</si>
  <si>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</si>
  <si>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</si>
  <si>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</si>
  <si>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</si>
  <si>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</si>
  <si>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</si>
  <si>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</si>
  <si>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</si>
  <si>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</si>
  <si>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</si>
  <si>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</si>
  <si>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</si>
  <si>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</si>
  <si>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</si>
  <si>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</si>
  <si>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</si>
  <si>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</si>
  <si>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</si>
  <si>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</si>
  <si>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</si>
  <si>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</si>
  <si>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</si>
  <si>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</si>
  <si>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</si>
  <si>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</si>
  <si>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</si>
  <si>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</si>
  <si>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</si>
  <si>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</si>
  <si>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</si>
  <si>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</si>
  <si>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</si>
  <si>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</si>
  <si>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</si>
  <si>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</si>
  <si>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</si>
  <si>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</si>
  <si>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</si>
  <si>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</si>
  <si>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</si>
  <si>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</si>
  <si>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</si>
  <si>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</si>
  <si>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</si>
  <si>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</si>
  <si>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</si>
  <si>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</si>
  <si>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</si>
  <si>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</si>
  <si>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</si>
  <si>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</si>
  <si>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</si>
  <si>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</si>
  <si>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</si>
  <si>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</si>
  <si>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</si>
  <si>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</si>
  <si>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</si>
  <si>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</si>
  <si>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</si>
  <si>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</si>
  <si>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</si>
  <si>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</si>
  <si>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</si>
  <si>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</si>
  <si>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</si>
  <si>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</si>
  <si>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</si>
  <si>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</si>
  <si>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</si>
  <si>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</si>
  <si>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</si>
  <si>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</si>
  <si>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</si>
  <si>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</si>
  <si>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</si>
  <si>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</si>
  <si>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</si>
  <si>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</si>
  <si>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</si>
  <si>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</si>
  <si>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</si>
  <si>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</si>
  <si>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</si>
  <si>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</si>
  <si>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</si>
  <si>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</si>
  <si>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</si>
  <si>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</si>
  <si>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</si>
  <si>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</si>
  <si>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</si>
  <si>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</si>
  <si>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</si>
  <si>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</si>
  <si>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</si>
  <si>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</si>
  <si>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</si>
  <si>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</si>
  <si>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</si>
  <si>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</si>
  <si>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</si>
  <si>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</si>
  <si>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</si>
  <si>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</si>
  <si>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</si>
  <si>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</si>
  <si>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</si>
  <si>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</si>
  <si>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</si>
  <si>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</si>
  <si>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</si>
  <si>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</si>
  <si>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</si>
  <si>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</si>
  <si>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</si>
  <si>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</si>
  <si>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</si>
  <si>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</si>
  <si>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</si>
  <si>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</si>
  <si>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</si>
  <si>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</si>
  <si>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</si>
  <si>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</si>
  <si>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</si>
  <si>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</si>
  <si>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</si>
  <si>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</si>
  <si>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</si>
  <si>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</si>
  <si>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</si>
  <si>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</si>
  <si>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</si>
  <si>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</si>
  <si>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</si>
  <si>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</si>
  <si>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</si>
  <si>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</si>
  <si>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</si>
  <si>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</si>
  <si>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</si>
  <si>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</si>
  <si>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</si>
  <si>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</si>
  <si>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</si>
  <si>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</si>
  <si>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</si>
  <si>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</si>
  <si>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</si>
  <si>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</si>
  <si>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</si>
  <si>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</si>
  <si>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</si>
  <si>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</si>
  <si>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</si>
  <si>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</si>
  <si>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</si>
  <si>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</si>
  <si>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</si>
  <si>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</si>
  <si>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</si>
  <si>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</si>
  <si>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</si>
  <si>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</si>
  <si>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</si>
  <si>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</si>
  <si>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</si>
  <si>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</si>
  <si>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</si>
  <si>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</si>
  <si>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</si>
  <si>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</si>
  <si>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</si>
  <si>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</si>
  <si>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</si>
  <si>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</si>
  <si>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</si>
  <si>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</si>
  <si>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</si>
  <si>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</si>
  <si>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</si>
  <si>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</si>
  <si>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</si>
  <si>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</si>
  <si>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</si>
  <si>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</si>
  <si>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</si>
  <si>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</si>
  <si>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</si>
  <si>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</si>
  <si>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</si>
  <si>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</si>
  <si>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</si>
  <si>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</si>
  <si>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</si>
  <si>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</si>
  <si>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</si>
  <si>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</si>
  <si>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</si>
  <si>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</si>
  <si>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</si>
  <si>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</si>
  <si>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</si>
  <si>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</si>
  <si>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</si>
  <si>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</si>
  <si>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</si>
  <si>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</si>
  <si>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</si>
  <si>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</si>
  <si>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</si>
  <si>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</si>
  <si>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</si>
  <si>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</si>
  <si>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</si>
  <si>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</si>
  <si>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</si>
  <si>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</si>
  <si>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</si>
  <si>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</si>
  <si>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</si>
  <si>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</si>
  <si>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</si>
  <si>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</si>
  <si>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</si>
  <si>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</si>
  <si>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</si>
  <si>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</si>
  <si>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</si>
  <si>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</si>
  <si>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</si>
  <si>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</si>
  <si>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</si>
  <si>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</si>
  <si>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</si>
  <si>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</si>
  <si>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</si>
  <si>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</si>
  <si>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</si>
  <si>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</si>
  <si>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</si>
  <si>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</si>
  <si>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</si>
  <si>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</si>
  <si>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</si>
  <si>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</si>
  <si>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</si>
  <si>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</si>
  <si>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</si>
  <si>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</si>
  <si>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</si>
  <si>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</si>
  <si>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</si>
  <si>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</si>
  <si>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</si>
  <si>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</si>
  <si>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</si>
  <si>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</si>
  <si>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</si>
  <si>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</si>
  <si>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</si>
  <si>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</si>
  <si>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</si>
  <si>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</si>
  <si>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</si>
  <si>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</si>
  <si>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</si>
  <si>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</si>
  <si>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</si>
  <si>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</si>
  <si>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</si>
  <si>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</si>
  <si>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</si>
  <si>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</si>
  <si>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</si>
  <si>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</si>
  <si>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</si>
  <si>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</si>
  <si>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</si>
  <si>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</si>
  <si>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</si>
  <si>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</si>
  <si>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</si>
  <si>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</si>
  <si>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</si>
  <si>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</si>
  <si>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</si>
  <si>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</si>
  <si>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</si>
  <si>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</si>
  <si>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</si>
  <si>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</si>
  <si>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</si>
  <si>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</si>
  <si>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</si>
  <si>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</si>
  <si>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</si>
  <si>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</si>
  <si>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</si>
  <si>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</si>
  <si>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</si>
  <si>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</si>
  <si>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</si>
  <si>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</si>
  <si>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</si>
  <si>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</si>
  <si>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</si>
  <si>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</si>
  <si>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</si>
  <si>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</si>
  <si>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</si>
  <si>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</si>
  <si>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</si>
  <si>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</si>
  <si>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</si>
  <si>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</si>
  <si>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</si>
  <si>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</si>
  <si>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</si>
  <si>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</si>
  <si>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</si>
  <si>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</si>
  <si>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</si>
  <si>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</si>
  <si>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</si>
  <si>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</si>
  <si>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</si>
  <si>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</si>
  <si>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</si>
  <si>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</si>
  <si>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</si>
  <si>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</si>
  <si>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</si>
  <si>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</si>
  <si>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</si>
  <si>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</si>
  <si>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</si>
  <si>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</si>
  <si>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</si>
  <si>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</si>
  <si>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</si>
  <si>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</si>
  <si>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</si>
  <si>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</si>
  <si>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</si>
  <si>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</si>
  <si>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</si>
  <si>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</si>
  <si>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</si>
  <si>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</si>
  <si>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</si>
  <si>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</si>
  <si>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</si>
  <si>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</si>
  <si>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</si>
  <si>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</si>
  <si>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</si>
  <si>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</si>
  <si>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</si>
  <si>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</si>
  <si>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</si>
  <si>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</si>
  <si>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</si>
  <si>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</si>
  <si>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</si>
  <si>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</si>
  <si>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</si>
  <si>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</si>
  <si>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</si>
  <si>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</si>
  <si>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</si>
  <si>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</si>
  <si>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</si>
  <si>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</si>
  <si>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</si>
  <si>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</si>
  <si>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</si>
  <si>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</si>
  <si>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</si>
  <si>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</si>
  <si>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</si>
  <si>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</si>
  <si>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</si>
  <si>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</si>
  <si>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</si>
  <si>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</si>
  <si>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</si>
  <si>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</si>
  <si>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</si>
  <si>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</si>
  <si>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</si>
  <si>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</si>
  <si>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</si>
  <si>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</si>
  <si>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</si>
  <si>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</si>
  <si>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</si>
  <si>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</si>
  <si>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</si>
  <si>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</si>
  <si>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</si>
  <si>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</si>
  <si>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</si>
  <si>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</si>
  <si>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</si>
  <si>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</si>
  <si>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</si>
  <si>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</si>
  <si>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</si>
  <si>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</si>
  <si>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</si>
  <si>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</si>
  <si>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</si>
  <si>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</si>
  <si>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</si>
  <si>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</si>
  <si>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</si>
  <si>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</si>
  <si>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</si>
  <si>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</si>
  <si>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</si>
  <si>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</si>
  <si>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</si>
  <si>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</si>
  <si>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</si>
  <si>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</si>
  <si>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</si>
  <si>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</si>
  <si>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</si>
  <si>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</si>
  <si>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</si>
  <si>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</si>
  <si>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</si>
  <si>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</si>
  <si>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</si>
  <si>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</si>
  <si>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</si>
  <si>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</si>
  <si>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</si>
  <si>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</si>
  <si>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</si>
  <si>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</si>
  <si>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</si>
  <si>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</si>
  <si>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</si>
  <si>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</si>
  <si>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</si>
  <si>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</si>
  <si>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</si>
  <si>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</si>
  <si>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</si>
  <si>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</si>
  <si>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</si>
  <si>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</si>
  <si>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</si>
  <si>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</si>
  <si>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</si>
  <si>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</si>
  <si>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</si>
  <si>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</si>
  <si>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</si>
  <si>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</si>
  <si>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</si>
  <si>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</si>
  <si>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</si>
  <si>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</si>
  <si>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</si>
  <si>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</si>
  <si>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</si>
  <si>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</si>
  <si>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</si>
  <si>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</si>
  <si>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</si>
  <si>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</si>
  <si>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</si>
  <si>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</si>
  <si>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</si>
  <si>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</si>
  <si>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</si>
  <si>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</si>
  <si>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</si>
  <si>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</si>
  <si>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</si>
  <si>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</si>
  <si>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</si>
  <si>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</si>
  <si>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</si>
  <si>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</si>
  <si>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</si>
  <si>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</si>
  <si>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</si>
  <si>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</si>
  <si>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</si>
  <si>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</si>
  <si>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</si>
  <si>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</si>
  <si>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</si>
  <si>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</si>
  <si>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</si>
  <si>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</si>
  <si>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</si>
  <si>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</si>
  <si>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</si>
  <si>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</si>
  <si>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</si>
  <si>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</si>
  <si>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</si>
  <si>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</si>
  <si>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</si>
  <si>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</si>
  <si>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</si>
  <si>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</si>
  <si>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</si>
  <si>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</si>
  <si>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</si>
  <si>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</si>
  <si>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</si>
  <si>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</si>
  <si>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</si>
  <si>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</si>
  <si>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</si>
  <si>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</si>
  <si>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</si>
  <si>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</si>
  <si>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</si>
  <si>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</si>
  <si>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</si>
  <si>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</si>
  <si>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</si>
  <si>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</si>
  <si>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</si>
  <si>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</si>
  <si>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</si>
  <si>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</si>
  <si>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</si>
  <si>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</si>
  <si>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</si>
  <si>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</si>
  <si>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</si>
  <si>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</si>
  <si>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</si>
  <si>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</si>
  <si>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</si>
  <si>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</si>
  <si>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</si>
  <si>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</si>
  <si>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</si>
  <si>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</si>
  <si>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</si>
  <si>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</si>
  <si>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</si>
  <si>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</si>
  <si>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</si>
  <si>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</si>
  <si>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</si>
  <si>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</si>
  <si>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</si>
  <si>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</si>
  <si>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</si>
  <si>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</si>
  <si>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</si>
  <si>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</si>
  <si>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</si>
  <si>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</si>
  <si>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</si>
  <si>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</si>
  <si>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</si>
  <si>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</si>
  <si>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</si>
  <si>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</si>
  <si>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</si>
  <si>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</si>
  <si>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</si>
  <si>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</si>
  <si>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</si>
  <si>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</si>
  <si>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</si>
  <si>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</si>
  <si>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</si>
  <si>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</si>
  <si>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</si>
  <si>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</si>
  <si>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</si>
  <si>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</si>
  <si>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</si>
  <si>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</si>
  <si>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</si>
  <si>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</si>
  <si>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</si>
  <si>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</si>
  <si>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</si>
  <si>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</si>
  <si>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</si>
  <si>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</si>
  <si>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</si>
  <si>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</si>
  <si>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</si>
  <si>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</si>
  <si>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</si>
  <si>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</si>
  <si>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</si>
  <si>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</si>
  <si>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</si>
  <si>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</si>
  <si>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</si>
  <si>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</si>
  <si>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</si>
  <si>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</si>
  <si>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</si>
  <si>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</si>
  <si>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</si>
  <si>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</si>
  <si>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</si>
  <si>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</si>
  <si>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</si>
  <si>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</si>
  <si>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</si>
  <si>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</si>
  <si>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</si>
  <si>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</si>
  <si>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</si>
  <si>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</si>
  <si>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</si>
  <si>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</si>
  <si>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</si>
  <si>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</si>
  <si>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</si>
  <si>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</si>
  <si>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</si>
  <si>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</si>
  <si>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</si>
  <si>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</si>
  <si>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</si>
  <si>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</si>
  <si>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</si>
  <si>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</si>
  <si>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</si>
  <si>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</si>
  <si>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</si>
  <si>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</si>
  <si>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</si>
  <si>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</si>
  <si>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</si>
  <si>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</si>
  <si>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</si>
  <si>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</si>
  <si>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</si>
  <si>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</si>
  <si>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</si>
  <si>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</si>
  <si>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</si>
  <si>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</si>
  <si>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</si>
  <si>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</si>
  <si>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</si>
  <si>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</si>
  <si>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</si>
  <si>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</si>
  <si>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</si>
  <si>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</si>
  <si>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</si>
  <si>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</si>
  <si>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</si>
  <si>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</si>
  <si>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</si>
  <si>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</si>
  <si>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</si>
  <si>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</si>
  <si>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</si>
  <si>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</si>
  <si>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</si>
  <si>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</si>
  <si>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</si>
  <si>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</si>
  <si>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</si>
  <si>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</si>
  <si>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</si>
  <si>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</si>
  <si>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</si>
  <si>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</si>
  <si>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</si>
  <si>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</si>
  <si>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</si>
  <si>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</si>
  <si>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</si>
  <si>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</si>
  <si>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</si>
  <si>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</si>
  <si>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</si>
  <si>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</si>
  <si>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</si>
  <si>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</si>
  <si>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</si>
  <si>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</si>
  <si>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</si>
  <si>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</si>
  <si>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</si>
  <si>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</si>
  <si>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</si>
  <si>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</si>
  <si>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</si>
  <si>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</si>
  <si>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</si>
  <si>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</si>
  <si>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</si>
  <si>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</si>
  <si>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</si>
  <si>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</si>
  <si>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</si>
  <si>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</si>
  <si>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</si>
  <si>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</si>
  <si>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</si>
  <si>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</si>
  <si>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</si>
  <si>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</si>
  <si>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</si>
  <si>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</si>
  <si>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</si>
  <si>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</si>
  <si>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</si>
  <si>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</si>
  <si>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</si>
  <si>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</si>
  <si>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</si>
  <si>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</si>
  <si>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</si>
  <si>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</si>
  <si>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</si>
  <si>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</si>
  <si>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</si>
  <si>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</si>
  <si>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</si>
  <si>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</si>
  <si>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</si>
  <si>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</si>
  <si>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</si>
  <si>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</si>
  <si>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</si>
  <si>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</si>
  <si>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</si>
  <si>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</si>
  <si>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</si>
  <si>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</si>
  <si>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</si>
  <si>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</si>
  <si>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</si>
  <si>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</si>
  <si>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</si>
  <si>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</si>
  <si>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</si>
  <si>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</si>
  <si>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</si>
  <si>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</si>
  <si>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</si>
  <si>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</si>
  <si>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</si>
  <si>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</si>
  <si>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</si>
  <si>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</si>
  <si>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</si>
  <si>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</si>
  <si>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</si>
  <si>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</si>
  <si>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</si>
  <si>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</si>
  <si>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</si>
  <si>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</si>
  <si>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</si>
  <si>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</si>
  <si>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</si>
  <si>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</si>
  <si>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</si>
  <si>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</si>
  <si>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</si>
  <si>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</si>
  <si>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</si>
  <si>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</si>
  <si>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</si>
  <si>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</si>
  <si>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</si>
  <si>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</si>
  <si>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</si>
  <si>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</si>
  <si>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</si>
  <si>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</si>
  <si>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</si>
  <si>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</si>
  <si>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</si>
  <si>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</si>
  <si>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</si>
  <si>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</si>
  <si>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</si>
  <si>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</si>
  <si>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</si>
  <si>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</si>
  <si>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</si>
  <si>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</si>
  <si>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</si>
  <si>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</si>
  <si>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</si>
  <si>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</si>
  <si>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</si>
  <si>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</si>
  <si>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</si>
  <si>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</si>
  <si>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</si>
  <si>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</si>
  <si>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</si>
  <si>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</si>
  <si>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</si>
  <si>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</si>
  <si>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</si>
  <si>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</si>
  <si>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</si>
  <si>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</si>
  <si>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</si>
  <si>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</si>
  <si>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</si>
  <si>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</si>
  <si>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</si>
  <si>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</si>
  <si>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</si>
  <si>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</si>
  <si>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</si>
  <si>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</si>
  <si>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</si>
  <si>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</si>
  <si>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</si>
  <si>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</si>
  <si>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</si>
  <si>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</si>
  <si>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</si>
  <si>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</si>
  <si>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</si>
  <si>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</si>
  <si>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</si>
  <si>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</si>
  <si>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</si>
  <si>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</si>
  <si>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</si>
  <si>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</si>
  <si>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</si>
  <si>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</si>
  <si>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</si>
  <si>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</si>
  <si>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</si>
  <si>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</si>
  <si>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</si>
  <si>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</si>
  <si>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</si>
  <si>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</si>
  <si>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</si>
  <si>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</si>
  <si>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</si>
  <si>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</si>
  <si>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</si>
  <si>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</si>
  <si>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</si>
  <si>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</si>
  <si>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</si>
  <si>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</si>
  <si>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</si>
  <si>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</si>
  <si>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</si>
  <si>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</si>
  <si>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</si>
  <si>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</si>
  <si>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</si>
  <si>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</si>
  <si>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</si>
  <si>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</si>
  <si>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</si>
  <si>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</si>
  <si>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</si>
  <si>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</si>
  <si>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</si>
  <si>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</si>
  <si>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</si>
  <si>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</si>
  <si>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</si>
  <si>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</si>
  <si>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</si>
  <si>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</si>
  <si>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</si>
  <si>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</si>
  <si>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</si>
  <si>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</si>
  <si>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</si>
  <si>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</si>
  <si>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</si>
  <si>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</si>
  <si>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</si>
  <si>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</si>
  <si>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</si>
  <si>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</si>
  <si>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</si>
  <si>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</si>
  <si>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</si>
  <si>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</si>
  <si>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</si>
  <si>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</si>
  <si>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</si>
  <si>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</si>
  <si>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</si>
  <si>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</si>
  <si>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</si>
  <si>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</si>
  <si>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</si>
  <si>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</si>
  <si>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</si>
  <si>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</si>
  <si>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</si>
  <si>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</si>
  <si>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</si>
  <si>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</si>
  <si>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</si>
  <si>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</si>
  <si>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</si>
  <si>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</si>
  <si>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</si>
  <si>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</si>
  <si>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</si>
  <si>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</si>
  <si>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</si>
  <si>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</si>
  <si>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</si>
  <si>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</si>
  <si>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</si>
  <si>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</si>
  <si>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</si>
  <si>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</si>
  <si>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</si>
  <si>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</si>
  <si>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</si>
  <si>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</si>
  <si>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</si>
  <si>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</si>
  <si>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</si>
  <si>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</si>
  <si>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</si>
  <si>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</si>
  <si>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</si>
  <si>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</si>
  <si>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</si>
  <si>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</si>
  <si>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</si>
  <si>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</si>
  <si>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</si>
  <si>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</si>
  <si>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</si>
  <si>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</si>
  <si>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</si>
  <si>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</si>
  <si>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</si>
  <si>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</si>
  <si>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</si>
  <si>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</si>
  <si>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</si>
  <si>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</si>
  <si>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</si>
  <si>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</si>
  <si>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</si>
  <si>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</si>
  <si>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</si>
  <si>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</si>
  <si>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</si>
  <si>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</si>
  <si>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</si>
  <si>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</si>
  <si>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</si>
  <si>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</si>
  <si>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</si>
  <si>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</si>
  <si>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</si>
  <si>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</si>
  <si>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</si>
  <si>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</si>
  <si>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</si>
  <si>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</si>
  <si>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</si>
  <si>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</si>
  <si>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</si>
  <si>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</si>
  <si>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</si>
  <si>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</si>
  <si>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</si>
  <si>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</si>
  <si>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</si>
  <si>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</si>
  <si>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</si>
  <si>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</si>
  <si>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</si>
  <si>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</si>
  <si>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</si>
  <si>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</si>
  <si>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</si>
  <si>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</si>
  <si>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</si>
  <si>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</si>
  <si>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</si>
  <si>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</si>
  <si>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</si>
  <si>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</si>
  <si>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</si>
  <si>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</si>
  <si>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</si>
  <si>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</si>
  <si>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</si>
  <si>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</si>
  <si>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</si>
  <si>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</si>
  <si>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</si>
  <si>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</si>
  <si>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</si>
  <si>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</si>
  <si>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</si>
  <si>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</si>
  <si>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</si>
  <si>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</si>
  <si>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</si>
  <si>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</si>
  <si>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</si>
  <si>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</si>
  <si>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</si>
  <si>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</si>
  <si>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</si>
  <si>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</si>
  <si>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</si>
  <si>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</si>
  <si>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</si>
  <si>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</si>
  <si>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</si>
  <si>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</si>
  <si>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</si>
  <si>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</si>
  <si>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</si>
  <si>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</si>
  <si>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</si>
  <si>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</si>
  <si>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</si>
  <si>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</si>
  <si>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</si>
  <si>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</si>
  <si>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</si>
  <si>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</si>
  <si>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</si>
  <si>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</si>
  <si>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</si>
  <si>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</si>
  <si>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</si>
  <si>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</si>
  <si>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</si>
  <si>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</si>
  <si>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</si>
  <si>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</si>
  <si>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</si>
  <si>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</si>
  <si>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</si>
  <si>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</si>
  <si>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</si>
  <si>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</si>
  <si>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</si>
  <si>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</si>
  <si>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</si>
  <si>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</si>
  <si>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</si>
  <si>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</si>
  <si>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</si>
  <si>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</si>
  <si>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</si>
  <si>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</si>
  <si>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</si>
  <si>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</si>
  <si>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</si>
  <si>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</si>
  <si>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</si>
  <si>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</si>
  <si>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</si>
  <si>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</si>
  <si>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</si>
  <si>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</si>
  <si>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</si>
  <si>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</si>
  <si>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</si>
  <si>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</si>
  <si>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</si>
  <si>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</si>
  <si>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</si>
  <si>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</si>
  <si>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</si>
  <si>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</si>
  <si>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</si>
  <si>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</si>
  <si>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</si>
  <si>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</si>
  <si>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</si>
  <si>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</si>
  <si>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</si>
  <si>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</si>
  <si>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</si>
  <si>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</si>
  <si>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</si>
  <si>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</si>
  <si>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</si>
  <si>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</si>
  <si>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</si>
  <si>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</si>
  <si>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</si>
  <si>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</si>
  <si>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</si>
  <si>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</si>
  <si>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</si>
  <si>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</si>
  <si>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</si>
  <si>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</si>
  <si>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</si>
  <si>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</si>
  <si>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</si>
  <si>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</si>
  <si>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</si>
  <si>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</si>
  <si>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</si>
  <si>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</si>
  <si>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</si>
  <si>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</si>
  <si>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</si>
  <si>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</si>
  <si>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</si>
  <si>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</si>
  <si>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</si>
  <si>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</si>
  <si>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</si>
  <si>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</si>
  <si>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</si>
  <si>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</si>
  <si>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</si>
  <si>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</si>
  <si>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</si>
  <si>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</si>
  <si>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</si>
  <si>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</si>
  <si>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</si>
  <si>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</si>
  <si>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</si>
  <si>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</si>
  <si>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</si>
  <si>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</si>
  <si>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</si>
  <si>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</si>
  <si>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</si>
  <si>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</si>
  <si>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</si>
  <si>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</si>
  <si>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</si>
  <si>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</si>
  <si>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</si>
  <si>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</si>
  <si>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</si>
  <si>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</si>
  <si>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</si>
  <si>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</si>
  <si>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</si>
  <si>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</si>
  <si>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</si>
  <si>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</si>
  <si>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</si>
  <si>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</si>
  <si>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</si>
  <si>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</si>
  <si>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</si>
  <si>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</si>
  <si>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</si>
  <si>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</si>
  <si>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</si>
  <si>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</si>
  <si>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</si>
  <si>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</si>
  <si>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</si>
  <si>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</si>
  <si>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</si>
  <si>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</si>
  <si>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</si>
  <si>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</si>
  <si>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</si>
  <si>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</si>
  <si>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</si>
  <si>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</si>
  <si>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</si>
  <si>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</si>
  <si>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</si>
  <si>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</si>
  <si>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</si>
  <si>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</si>
  <si>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</si>
  <si>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</si>
  <si>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</si>
  <si>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</si>
  <si>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</si>
  <si>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</si>
  <si>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</si>
  <si>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</si>
  <si>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</si>
  <si>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</si>
  <si>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</si>
  <si>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</si>
  <si>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</si>
  <si>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</si>
  <si>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</si>
  <si>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</si>
  <si>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</si>
  <si>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</si>
  <si>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</si>
  <si>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</si>
  <si>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</si>
  <si>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</si>
  <si>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</si>
  <si>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</si>
  <si>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</si>
  <si>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</si>
  <si>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</si>
  <si>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</si>
  <si>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</si>
  <si>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</si>
  <si>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</si>
  <si>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</si>
  <si>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</si>
  <si>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</si>
  <si>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</si>
  <si>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</si>
  <si>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</si>
  <si>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</si>
  <si>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</si>
  <si>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</si>
  <si>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</si>
  <si>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</si>
  <si>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</si>
  <si>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</si>
  <si>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</si>
  <si>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</si>
  <si>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</si>
  <si>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</si>
  <si>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</si>
  <si>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</si>
  <si>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</si>
  <si>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</si>
  <si>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</si>
  <si>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</si>
  <si>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</si>
  <si>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</si>
  <si>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</si>
  <si>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</si>
  <si>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</si>
  <si>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</si>
  <si>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</si>
  <si>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</si>
  <si>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</si>
  <si>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</si>
  <si>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</si>
  <si>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</si>
  <si>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</si>
  <si>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</si>
  <si>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</si>
  <si>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</si>
  <si>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</si>
  <si>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</si>
  <si>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</si>
  <si>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</si>
  <si>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</si>
  <si>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</si>
  <si>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</si>
  <si>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</si>
  <si>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</si>
  <si>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</si>
  <si>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</si>
  <si>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</si>
  <si>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</si>
  <si>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</si>
  <si>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</si>
  <si>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</si>
  <si>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</si>
  <si>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</si>
  <si>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</si>
  <si>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</si>
  <si>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</si>
  <si>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</si>
  <si>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</si>
  <si>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</si>
  <si>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</si>
  <si>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</si>
  <si>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</si>
  <si>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</si>
  <si>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</si>
  <si>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</si>
  <si>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</si>
  <si>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</si>
  <si>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</si>
  <si>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</si>
  <si>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</si>
  <si>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</si>
  <si>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</si>
  <si>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</si>
  <si>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</si>
  <si>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</si>
  <si>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</si>
  <si>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</si>
  <si>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</si>
  <si>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</si>
  <si>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</si>
  <si>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</si>
  <si>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</si>
  <si>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</si>
  <si>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</si>
  <si>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</si>
  <si>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</si>
  <si>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</si>
  <si>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</si>
  <si>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</si>
  <si>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</si>
  <si>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</si>
  <si>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</si>
  <si>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</si>
  <si>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</si>
  <si>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</si>
  <si>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</si>
  <si>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</si>
  <si>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</si>
  <si>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</si>
  <si>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</si>
  <si>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</si>
  <si>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</si>
  <si>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</si>
  <si>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</si>
  <si>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</si>
  <si>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</si>
  <si>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</si>
  <si>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</si>
  <si>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</si>
  <si>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</si>
  <si>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</si>
  <si>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</si>
  <si>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</si>
  <si>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</si>
  <si>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</si>
  <si>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</si>
  <si>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</si>
  <si>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</si>
  <si>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</si>
  <si>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</si>
  <si>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</si>
  <si>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</si>
  <si>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</si>
  <si>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</si>
  <si>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</si>
  <si>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</si>
  <si>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</si>
  <si>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</si>
  <si>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</si>
  <si>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</si>
  <si>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</si>
  <si>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</si>
  <si>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</si>
  <si>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</si>
  <si>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</si>
  <si>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</si>
  <si>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</si>
  <si>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</si>
  <si>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</si>
  <si>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</si>
  <si>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</si>
  <si>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</si>
  <si>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</si>
  <si>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</si>
  <si>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</si>
  <si>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</si>
  <si>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</si>
  <si>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</si>
  <si>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</si>
  <si>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</si>
  <si>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</si>
  <si>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</si>
  <si>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</si>
  <si>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</si>
  <si>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</si>
  <si>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</si>
  <si>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</si>
  <si>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</si>
  <si>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</si>
  <si>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</si>
  <si>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</si>
  <si>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</si>
  <si>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</si>
  <si>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</si>
  <si>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</si>
  <si>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</si>
  <si>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</si>
  <si>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</si>
  <si>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</si>
  <si>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</si>
  <si>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</si>
  <si>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</si>
  <si>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</si>
  <si>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</si>
  <si>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</si>
  <si>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</si>
  <si>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</si>
  <si>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</si>
  <si>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</si>
  <si>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</si>
  <si>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</si>
  <si>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</si>
  <si>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</si>
  <si>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</si>
  <si>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</si>
  <si>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</si>
  <si>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</si>
  <si>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</si>
  <si>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</si>
  <si>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</si>
  <si>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</si>
  <si>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</si>
  <si>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</si>
  <si>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</si>
  <si>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</si>
  <si>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</si>
  <si>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</si>
  <si>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</si>
  <si>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</si>
  <si>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</si>
  <si>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</si>
  <si>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</si>
  <si>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</si>
  <si>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</si>
  <si>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</si>
  <si>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</si>
  <si>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</si>
  <si>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</si>
  <si>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</si>
  <si>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</si>
  <si>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</si>
  <si>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</si>
  <si>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</si>
  <si>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</si>
  <si>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</si>
  <si>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</si>
  <si>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</si>
  <si>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</si>
  <si>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</si>
  <si>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</si>
  <si>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</si>
  <si>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</si>
  <si>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</si>
  <si>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</si>
  <si>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</si>
  <si>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</si>
  <si>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</si>
  <si>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</si>
  <si>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</si>
  <si>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</si>
  <si>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</si>
  <si>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</si>
  <si>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</si>
  <si>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</si>
  <si>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</si>
  <si>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</si>
  <si>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</si>
  <si>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</si>
  <si>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</si>
  <si>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</si>
  <si>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</si>
  <si>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</si>
  <si>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</si>
  <si>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</si>
  <si>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</si>
  <si>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</si>
  <si>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</si>
  <si>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</si>
  <si>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</si>
  <si>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</si>
  <si>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</si>
  <si>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</si>
  <si>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</si>
  <si>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</si>
  <si>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</si>
  <si>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</si>
  <si>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</si>
  <si>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</si>
  <si>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</si>
  <si>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</si>
  <si>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</si>
  <si>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</si>
  <si>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</si>
  <si>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</si>
  <si>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</si>
  <si>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</si>
  <si>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</si>
  <si>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</si>
  <si>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</si>
  <si>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</si>
  <si>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</si>
  <si>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</si>
  <si>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</si>
  <si>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</si>
  <si>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</si>
  <si>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</si>
  <si>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</si>
  <si>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</si>
  <si>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</si>
  <si>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</si>
  <si>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</si>
  <si>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</si>
  <si>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</si>
  <si>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</si>
  <si>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</si>
  <si>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</si>
  <si>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</si>
  <si>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</si>
  <si>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</si>
  <si>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</si>
  <si>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</si>
  <si>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</si>
  <si>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</si>
  <si>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</si>
  <si>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</si>
  <si>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</si>
  <si>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</si>
  <si>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</si>
  <si>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</si>
  <si>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</si>
  <si>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</si>
  <si>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</si>
  <si>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</si>
  <si>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</si>
  <si>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</si>
  <si>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</si>
  <si>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</si>
  <si>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</si>
  <si>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</si>
  <si>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</si>
  <si>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</si>
  <si>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</si>
  <si>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</si>
  <si>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</si>
  <si>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</si>
  <si>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</si>
  <si>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</si>
  <si>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</si>
  <si>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</si>
  <si>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</si>
  <si>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</si>
  <si>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</si>
  <si>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</si>
  <si>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</si>
  <si>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</si>
  <si>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</si>
  <si>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</si>
  <si>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</si>
  <si>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</si>
  <si>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</si>
  <si>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</si>
  <si>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</si>
  <si>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</si>
  <si>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</si>
  <si>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</si>
  <si>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</si>
  <si>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</si>
  <si>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</si>
  <si>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</si>
  <si>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</si>
  <si>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</si>
  <si>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</si>
  <si>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</si>
  <si>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</si>
  <si>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</si>
  <si>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</si>
  <si>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</si>
  <si>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</si>
  <si>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</si>
  <si>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</si>
  <si>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</si>
  <si>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</si>
  <si>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</si>
  <si>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</si>
  <si>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</si>
  <si>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</si>
  <si>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</si>
  <si>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</si>
  <si>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</si>
  <si>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</si>
  <si>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</si>
  <si>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</si>
  <si>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</si>
  <si>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</si>
  <si>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</si>
  <si>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</si>
  <si>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</si>
  <si>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</si>
  <si>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</si>
  <si>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</si>
  <si>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</si>
  <si>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</si>
  <si>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</si>
  <si>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</si>
  <si>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</si>
  <si>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</si>
  <si>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</si>
  <si>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</si>
  <si>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</si>
  <si>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</si>
  <si>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</si>
  <si>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</si>
  <si>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</si>
  <si>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</si>
  <si>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</si>
  <si>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</si>
  <si>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</si>
  <si>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</si>
  <si>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</si>
  <si>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</si>
  <si>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</si>
  <si>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</si>
  <si>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</si>
  <si>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</si>
  <si>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</si>
  <si>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</si>
  <si>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</si>
  <si>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</si>
  <si>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</si>
  <si>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</si>
  <si>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</si>
  <si>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</si>
  <si>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</si>
  <si>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</si>
  <si>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</si>
  <si>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</si>
  <si>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</si>
  <si>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</si>
  <si>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</si>
  <si>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</si>
  <si>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</si>
  <si>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</si>
  <si>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</si>
  <si>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</si>
  <si>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</si>
  <si>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</si>
  <si>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</si>
  <si>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</si>
  <si>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</si>
  <si>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</si>
  <si>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</si>
  <si>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</si>
  <si>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</si>
  <si>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</si>
  <si>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</si>
  <si>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</si>
  <si>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</si>
  <si>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</si>
  <si>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</si>
  <si>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</si>
  <si>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</si>
  <si>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</si>
  <si>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</si>
  <si>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</si>
  <si>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</si>
  <si>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</si>
  <si>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</si>
  <si>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</si>
  <si>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</si>
  <si>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</si>
  <si>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</si>
  <si>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</si>
  <si>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</si>
  <si>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</si>
  <si>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</si>
  <si>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</si>
  <si>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</si>
  <si>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</si>
  <si>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</si>
  <si>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</si>
  <si>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</si>
  <si>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</si>
  <si>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</si>
  <si>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</si>
  <si>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</si>
  <si>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</si>
  <si>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</si>
  <si>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</si>
  <si>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</si>
  <si>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</si>
  <si>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</si>
  <si>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</si>
  <si>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</si>
  <si>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</si>
  <si>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</si>
  <si>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</si>
  <si>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</si>
  <si>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</si>
  <si>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</si>
  <si>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</si>
  <si>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</si>
  <si>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</si>
  <si>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</si>
  <si>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</si>
  <si>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</si>
  <si>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</si>
  <si>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</si>
  <si>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</si>
  <si>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</si>
  <si>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</si>
  <si>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</si>
  <si>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</si>
  <si>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</si>
  <si>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</si>
  <si>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</si>
  <si>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</si>
  <si>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</si>
  <si>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</si>
  <si>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</si>
  <si>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</si>
  <si>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</si>
  <si>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</si>
  <si>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</si>
  <si>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</si>
  <si>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</si>
  <si>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</si>
  <si>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</si>
  <si>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</si>
  <si>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</si>
  <si>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</si>
  <si>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</si>
  <si>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</si>
  <si>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</si>
  <si>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</si>
  <si>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</si>
  <si>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</si>
  <si>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</si>
  <si>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</si>
  <si>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</si>
  <si>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</si>
  <si>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</si>
  <si>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</si>
  <si>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</si>
  <si>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</si>
  <si>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</si>
  <si>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</si>
  <si>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</si>
  <si>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</si>
  <si>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</si>
  <si>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</si>
  <si>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</si>
  <si>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</si>
  <si>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</si>
  <si>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</si>
  <si>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</si>
  <si>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</si>
  <si>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</si>
  <si>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</si>
  <si>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</si>
  <si>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</si>
  <si>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</si>
  <si>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</si>
  <si>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</si>
  <si>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</si>
  <si>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</si>
  <si>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</si>
  <si>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</si>
  <si>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</si>
  <si>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</si>
  <si>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</si>
  <si>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</si>
  <si>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</si>
  <si>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</si>
  <si>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</si>
  <si>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</si>
  <si>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</si>
  <si>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</si>
  <si>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</si>
  <si>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</si>
  <si>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</si>
  <si>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</si>
  <si>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</si>
  <si>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</si>
  <si>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</si>
  <si>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</si>
  <si>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</si>
  <si>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</si>
  <si>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</si>
  <si>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</si>
  <si>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</si>
  <si>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</si>
  <si>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</si>
  <si>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</si>
  <si>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</si>
  <si>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</si>
  <si>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</si>
  <si>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</si>
  <si>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</si>
  <si>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</si>
  <si>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</si>
  <si>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</si>
  <si>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</si>
  <si>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</si>
  <si>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</si>
  <si>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</si>
  <si>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</si>
  <si>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</si>
  <si>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</si>
  <si>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</si>
  <si>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</si>
  <si>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</si>
  <si>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</si>
  <si>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</si>
  <si>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</si>
  <si>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</si>
  <si>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</si>
  <si>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</si>
  <si>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</si>
  <si>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</si>
  <si>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</si>
  <si>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</si>
  <si>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</si>
  <si>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</si>
  <si>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</si>
  <si>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</si>
  <si>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</si>
  <si>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</si>
  <si>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</si>
  <si>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</si>
  <si>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</si>
  <si>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</si>
  <si>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</si>
  <si>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</si>
  <si>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</si>
  <si>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</si>
  <si>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</si>
  <si>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</si>
  <si>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</si>
  <si>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</si>
  <si>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</si>
  <si>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</si>
  <si>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</si>
  <si>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</si>
  <si>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</si>
  <si>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</si>
  <si>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</si>
  <si>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</si>
  <si>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</si>
  <si>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</si>
  <si>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</si>
  <si>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</si>
  <si>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</si>
  <si>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</si>
  <si>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</si>
  <si>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</si>
  <si>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</si>
  <si>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</si>
  <si>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</si>
  <si>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</si>
  <si>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</si>
  <si>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</si>
  <si>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</si>
  <si>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</si>
  <si>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</si>
  <si>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</si>
  <si>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</si>
  <si>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</si>
  <si>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</si>
  <si>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</si>
  <si>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</si>
  <si>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</si>
  <si>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</si>
  <si>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</si>
  <si>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</si>
  <si>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</si>
  <si>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</si>
  <si>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</si>
  <si>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</si>
  <si>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</si>
  <si>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</si>
  <si>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</si>
  <si>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</si>
  <si>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</si>
  <si>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</si>
  <si>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</si>
  <si>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</si>
  <si>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</si>
  <si>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</si>
  <si>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</si>
  <si>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</si>
  <si>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</si>
  <si>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</si>
  <si>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</si>
  <si>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</si>
  <si>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</si>
  <si>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</si>
  <si>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</si>
  <si>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</si>
  <si>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</si>
  <si>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</si>
  <si>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</si>
  <si>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</si>
  <si>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</si>
  <si>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</si>
  <si>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</si>
  <si>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</si>
  <si>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</si>
  <si>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</si>
  <si>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</si>
  <si>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</si>
  <si>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</si>
  <si>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</si>
  <si>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</si>
  <si>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</si>
  <si>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</si>
  <si>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</si>
  <si>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</si>
  <si>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</si>
  <si>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</si>
  <si>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</si>
  <si>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</si>
  <si>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</si>
  <si>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</si>
  <si>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</si>
  <si>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</si>
  <si>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</si>
  <si>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</si>
  <si>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</si>
  <si>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</si>
  <si>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</si>
  <si>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</si>
  <si>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</si>
  <si>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</si>
  <si>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</si>
  <si>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</si>
  <si>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</si>
  <si>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</si>
  <si>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</si>
  <si>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</si>
  <si>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</si>
  <si>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</si>
  <si>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</si>
  <si>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</si>
  <si>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</si>
  <si>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</si>
  <si>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</si>
  <si>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</si>
  <si>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</si>
  <si>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</si>
  <si>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</si>
  <si>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</si>
  <si>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</si>
  <si>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</si>
  <si>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</si>
  <si>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</si>
  <si>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</si>
  <si>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</si>
  <si>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</si>
  <si>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</si>
  <si>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</si>
  <si>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</si>
  <si>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</si>
  <si>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</si>
  <si>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</si>
  <si>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</si>
  <si>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</si>
  <si>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</si>
  <si>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</si>
  <si>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</si>
  <si>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</si>
  <si>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</si>
  <si>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</si>
  <si>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</si>
  <si>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</si>
  <si>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</si>
  <si>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</si>
  <si>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</si>
  <si>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</si>
  <si>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</si>
  <si>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</si>
  <si>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</si>
  <si>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</si>
  <si>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</si>
  <si>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</si>
  <si>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</si>
  <si>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</si>
  <si>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</si>
  <si>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</si>
  <si>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</si>
  <si>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</si>
  <si>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</si>
  <si>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</si>
  <si>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</si>
  <si>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</si>
  <si>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</si>
  <si>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</si>
  <si>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</si>
  <si>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</si>
  <si>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</si>
  <si>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</si>
  <si>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</si>
  <si>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</si>
  <si>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</si>
  <si>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</si>
  <si>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</si>
  <si>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</si>
  <si>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</si>
  <si>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</si>
  <si>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</si>
  <si>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</si>
  <si>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</si>
  <si>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</si>
  <si>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</si>
  <si>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</si>
  <si>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</si>
  <si>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</si>
  <si>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</si>
  <si>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</si>
  <si>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</si>
  <si>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</si>
  <si>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</si>
  <si>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</si>
  <si>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</si>
  <si>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</si>
  <si>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</si>
  <si>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</si>
  <si>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</si>
  <si>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</si>
  <si>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</si>
  <si>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</si>
  <si>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</si>
  <si>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</si>
  <si>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</si>
  <si>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</si>
  <si>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</si>
  <si>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</si>
  <si>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</si>
  <si>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</si>
  <si>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</si>
  <si>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</si>
  <si>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</si>
  <si>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</si>
  <si>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</si>
  <si>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</si>
  <si>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</si>
  <si>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</si>
  <si>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</si>
  <si>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</si>
  <si>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</si>
  <si>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</si>
  <si>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</si>
  <si>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</si>
  <si>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</si>
  <si>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</si>
  <si>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</si>
  <si>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</si>
  <si>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</si>
  <si>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</si>
  <si>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</si>
  <si>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</si>
  <si>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</si>
  <si>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</si>
  <si>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</si>
  <si>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</si>
  <si>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</si>
  <si>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</si>
  <si>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</si>
  <si>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</si>
  <si>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</si>
  <si>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</si>
  <si>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</si>
  <si>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</si>
  <si>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</si>
  <si>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</si>
  <si>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</si>
  <si>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</si>
  <si>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</si>
  <si>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</si>
  <si>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</si>
  <si>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</si>
  <si>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</si>
  <si>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</si>
  <si>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</si>
  <si>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</si>
  <si>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</si>
  <si>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</si>
  <si>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</si>
  <si>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</si>
  <si>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</si>
  <si>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</si>
  <si>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</si>
  <si>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</si>
  <si>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</si>
  <si>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</si>
  <si>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</si>
  <si>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</si>
  <si>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</si>
  <si>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</si>
  <si>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</si>
  <si>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</si>
  <si>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</si>
  <si>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</si>
  <si>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</si>
  <si>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</si>
  <si>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</si>
  <si>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</si>
  <si>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</si>
  <si>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</si>
  <si>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</si>
  <si>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</si>
  <si>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</si>
  <si>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</si>
  <si>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</si>
  <si>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</si>
  <si>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</si>
  <si>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</si>
  <si>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</si>
  <si>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</si>
  <si>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</si>
  <si>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</si>
  <si>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</si>
  <si>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</si>
  <si>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</si>
  <si>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</si>
  <si>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</si>
  <si>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</si>
  <si>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</si>
  <si>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</si>
  <si>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</si>
  <si>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</si>
  <si>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</si>
  <si>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</si>
  <si>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</si>
  <si>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</si>
  <si>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</si>
  <si>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</si>
  <si>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</si>
  <si>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</si>
  <si>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</si>
  <si>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</si>
  <si>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</si>
  <si>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</si>
  <si>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</si>
  <si>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</si>
  <si>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</si>
  <si>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</si>
  <si>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</si>
  <si>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</si>
  <si>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</si>
  <si>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</si>
  <si>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</si>
  <si>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</si>
  <si>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</si>
  <si>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</si>
  <si>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</si>
  <si>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</si>
  <si>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</si>
  <si>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</si>
  <si>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</si>
  <si>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</si>
  <si>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</si>
  <si>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</si>
  <si>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</si>
  <si>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</si>
  <si>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</si>
  <si>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</si>
  <si>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</si>
  <si>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</si>
  <si>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</si>
  <si>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</si>
  <si>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</si>
  <si>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</si>
  <si>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</si>
  <si>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</si>
  <si>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</si>
  <si>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</si>
  <si>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</si>
  <si>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</si>
  <si>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</si>
  <si>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</si>
  <si>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</si>
  <si>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</si>
  <si>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</si>
  <si>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</si>
  <si>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</si>
  <si>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</si>
  <si>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</si>
  <si>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</si>
  <si>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</si>
  <si>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</si>
  <si>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</si>
  <si>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</si>
  <si>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</si>
  <si>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</si>
  <si>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</si>
  <si>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</si>
  <si>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</si>
  <si>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</si>
  <si>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</si>
  <si>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</si>
  <si>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</si>
  <si>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</si>
  <si>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</si>
  <si>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</si>
  <si>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</si>
  <si>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</si>
  <si>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</si>
  <si>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</si>
  <si>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</si>
  <si>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</si>
  <si>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</si>
  <si>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</si>
  <si>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</si>
  <si>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</si>
  <si>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</si>
  <si>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</si>
  <si>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</si>
  <si>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</si>
  <si>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</si>
  <si>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</si>
  <si>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</si>
  <si>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</si>
  <si>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</si>
  <si>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</si>
  <si>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</si>
  <si>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</si>
  <si>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</si>
  <si>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</si>
  <si>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</si>
  <si>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</si>
  <si>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</si>
  <si>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</si>
  <si>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</si>
  <si>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</si>
  <si>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</si>
  <si>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</si>
  <si>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</si>
  <si>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</si>
  <si>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</si>
  <si>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</si>
  <si>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</si>
  <si>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</si>
  <si>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</si>
  <si>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</si>
  <si>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</si>
  <si>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</si>
  <si>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</si>
  <si>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</si>
  <si>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</si>
  <si>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</si>
  <si>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</si>
  <si>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</si>
  <si>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</si>
  <si>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</si>
  <si>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</si>
  <si>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</si>
  <si>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</si>
  <si>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</si>
  <si>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</si>
  <si>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</si>
  <si>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</si>
  <si>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</si>
  <si>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</si>
  <si>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</si>
  <si>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</si>
  <si>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</si>
  <si>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</si>
  <si>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</si>
  <si>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</si>
  <si>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</si>
  <si>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</si>
  <si>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</si>
  <si>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</si>
  <si>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</si>
  <si>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</si>
  <si>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</si>
  <si>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</si>
  <si>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</si>
  <si>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</si>
  <si>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</si>
  <si>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</si>
  <si>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</si>
  <si>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</si>
  <si>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</si>
  <si>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</si>
  <si>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</si>
  <si>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</si>
  <si>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</si>
  <si>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</si>
  <si>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</si>
  <si>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</si>
  <si>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</si>
  <si>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</si>
  <si>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</si>
  <si>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</si>
  <si>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</si>
  <si>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</si>
  <si>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</si>
  <si>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</si>
  <si>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</si>
  <si>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</si>
  <si>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</si>
  <si>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</si>
  <si>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</si>
  <si>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</si>
  <si>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</si>
  <si>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</si>
  <si>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</si>
  <si>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</si>
  <si>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</si>
  <si>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</si>
  <si>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</si>
  <si>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</si>
  <si>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</si>
  <si>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</si>
  <si>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</si>
  <si>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</si>
  <si>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</si>
  <si>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</si>
  <si>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</si>
  <si>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</si>
  <si>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</si>
  <si>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</si>
  <si>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</si>
  <si>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</si>
  <si>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</si>
  <si>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</si>
  <si>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</si>
  <si>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</si>
  <si>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</si>
  <si>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</si>
  <si>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</si>
  <si>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</si>
  <si>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</si>
  <si>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</si>
  <si>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</si>
  <si>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</si>
  <si>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</si>
  <si>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</si>
  <si>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</si>
  <si>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</si>
  <si>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</si>
  <si>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</si>
  <si>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</si>
  <si>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</si>
  <si>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</si>
  <si>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</si>
  <si>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</si>
  <si>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</si>
  <si>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</si>
  <si>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</si>
  <si>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</si>
  <si>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</si>
  <si>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</si>
  <si>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</si>
  <si>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</si>
  <si>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</si>
  <si>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</si>
  <si>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</si>
  <si>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</si>
  <si>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</si>
  <si>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</si>
  <si>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</si>
  <si>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</si>
  <si>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</si>
  <si>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</si>
  <si>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</si>
  <si>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</si>
  <si>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</si>
  <si>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</si>
  <si>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</si>
  <si>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</si>
  <si>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</si>
  <si>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</si>
  <si>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</si>
  <si>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</si>
  <si>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</si>
  <si>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</si>
  <si>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</si>
  <si>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</si>
  <si>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</si>
  <si>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</si>
  <si>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</si>
  <si>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</si>
  <si>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</si>
  <si>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</si>
  <si>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</si>
  <si>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</si>
  <si>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</si>
  <si>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</si>
  <si>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</si>
  <si>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</si>
  <si>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</si>
  <si>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</si>
  <si>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</si>
  <si>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</si>
  <si>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</si>
  <si>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</si>
  <si>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</si>
  <si>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</si>
  <si>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</si>
  <si>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</si>
  <si>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</si>
  <si>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</si>
  <si>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</si>
  <si>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</si>
  <si>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</si>
  <si>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</si>
  <si>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</si>
  <si>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</si>
  <si>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</si>
  <si>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</si>
  <si>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</si>
  <si>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</si>
  <si>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</si>
  <si>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</si>
  <si>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</si>
  <si>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</si>
  <si>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</si>
  <si>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</si>
  <si>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</si>
  <si>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</si>
  <si>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</si>
  <si>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</si>
  <si>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</si>
  <si>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</si>
  <si>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</si>
  <si>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</si>
  <si>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</si>
  <si>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</si>
  <si>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</si>
  <si>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</si>
  <si>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</si>
  <si>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</si>
  <si>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</si>
  <si>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</si>
  <si>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</si>
  <si>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</si>
  <si>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</si>
  <si>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</si>
  <si>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</si>
  <si>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</si>
  <si>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</si>
  <si>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</si>
  <si>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</si>
  <si>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</si>
  <si>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</si>
  <si>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</si>
  <si>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</si>
  <si>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</si>
  <si>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</si>
  <si>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</si>
  <si>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</si>
  <si>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</si>
  <si>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</si>
  <si>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</si>
  <si>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</si>
  <si>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</si>
  <si>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</si>
  <si>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</si>
  <si>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</si>
  <si>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</si>
  <si>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</si>
  <si>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</si>
  <si>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</si>
  <si>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</si>
  <si>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</si>
  <si>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</si>
  <si>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</si>
  <si>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</si>
  <si>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</si>
  <si>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</si>
  <si>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</si>
  <si>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</si>
  <si>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</si>
  <si>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</si>
  <si>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</si>
  <si>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</si>
  <si>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</si>
  <si>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</si>
  <si>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</si>
  <si>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</si>
  <si>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</si>
  <si>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</si>
  <si>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</si>
  <si>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</si>
  <si>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</si>
  <si>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</si>
  <si>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</si>
  <si>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</si>
  <si>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</si>
  <si>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</si>
  <si>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</si>
  <si>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</si>
  <si>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</si>
  <si>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</si>
  <si>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</si>
  <si>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</si>
  <si>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</si>
  <si>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</si>
  <si>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</si>
  <si>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</si>
  <si>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</si>
  <si>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</si>
  <si>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</si>
  <si>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</si>
  <si>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</si>
  <si>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</si>
  <si>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</si>
  <si>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</si>
  <si>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</si>
  <si>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</si>
  <si>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</si>
  <si>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</si>
  <si>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</si>
  <si>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</si>
  <si>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</si>
  <si>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</si>
  <si>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</si>
  <si>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</si>
  <si>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</si>
  <si>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</si>
  <si>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</si>
  <si>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</si>
  <si>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</si>
  <si>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</si>
  <si>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</si>
  <si>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</si>
  <si>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</si>
  <si>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</si>
  <si>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</si>
  <si>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</si>
  <si>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</si>
  <si>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</si>
  <si>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</si>
  <si>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</si>
  <si>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</si>
  <si>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</si>
  <si>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</si>
  <si>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</si>
  <si>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</si>
  <si>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</si>
  <si>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</si>
  <si>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</si>
  <si>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</si>
  <si>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</si>
  <si>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</si>
  <si>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</si>
  <si>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</si>
  <si>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</si>
  <si>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</si>
  <si>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</si>
  <si>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</si>
  <si>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</si>
  <si>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</si>
  <si>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</si>
  <si>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</si>
  <si>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</si>
  <si>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</si>
  <si>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</si>
  <si>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</si>
  <si>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</si>
  <si>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</si>
  <si>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</si>
  <si>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</si>
  <si>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</si>
  <si>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</si>
  <si>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</si>
  <si>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</si>
  <si>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</si>
  <si>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</si>
  <si>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</si>
  <si>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</si>
  <si>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</si>
  <si>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</si>
  <si>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</si>
  <si>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</si>
  <si>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</si>
  <si>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</si>
  <si>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</si>
  <si>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</si>
  <si>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</si>
  <si>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</si>
  <si>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</si>
  <si>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</si>
  <si>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</si>
  <si>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</si>
  <si>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</si>
  <si>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</si>
  <si>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</si>
  <si>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</si>
  <si>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</si>
  <si>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</si>
  <si>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</si>
  <si>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</si>
  <si>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</si>
  <si>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</si>
  <si>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</si>
  <si>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</si>
  <si>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</si>
  <si>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</si>
  <si>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</si>
  <si>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</si>
  <si>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</si>
  <si>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</si>
  <si>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</si>
  <si>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</si>
  <si>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</si>
  <si>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</si>
  <si>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</si>
  <si>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</si>
  <si>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</si>
  <si>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</si>
  <si>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</si>
  <si>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</si>
  <si>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</si>
  <si>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</si>
  <si>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</si>
  <si>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</si>
  <si>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</si>
  <si>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</si>
  <si>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</si>
  <si>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</si>
  <si>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</si>
  <si>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</si>
  <si>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</si>
  <si>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</si>
  <si>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</si>
  <si>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</si>
  <si>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</si>
  <si>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</si>
  <si>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</si>
  <si>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</si>
  <si>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</si>
  <si>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</si>
  <si>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</si>
  <si>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</si>
  <si>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</si>
  <si>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</si>
  <si>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</si>
  <si>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</si>
  <si>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</si>
  <si>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</si>
  <si>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</si>
  <si>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</si>
  <si>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</si>
  <si>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</si>
  <si>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</si>
  <si>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</si>
  <si>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</si>
  <si>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</si>
  <si>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</si>
  <si>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</si>
  <si>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</si>
  <si>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</si>
  <si>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</si>
  <si>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</si>
  <si>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</si>
  <si>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</si>
  <si>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</si>
  <si>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</si>
  <si>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</si>
  <si>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</si>
  <si>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</si>
  <si>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</si>
  <si>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</si>
  <si>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</si>
  <si>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</si>
  <si>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</si>
  <si>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</si>
  <si>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</si>
  <si>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</si>
  <si>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</si>
  <si>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</si>
  <si>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</si>
  <si>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</si>
  <si>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</si>
  <si>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</si>
  <si>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</si>
  <si>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</si>
  <si>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</si>
  <si>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</si>
  <si>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</si>
  <si>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</si>
  <si>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</si>
  <si>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</si>
  <si>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</si>
  <si>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</si>
  <si>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</si>
  <si>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</si>
  <si>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</si>
  <si>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</si>
  <si>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</si>
  <si>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</si>
  <si>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</si>
  <si>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</si>
  <si>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</si>
  <si>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</si>
  <si>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</si>
  <si>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</si>
  <si>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</si>
  <si>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</si>
  <si>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</si>
  <si>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</si>
  <si>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</si>
  <si>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</si>
  <si>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</si>
  <si>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</si>
  <si>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</si>
  <si>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</si>
  <si>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</si>
  <si>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</si>
  <si>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</si>
  <si>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</si>
  <si>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</si>
  <si>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</si>
  <si>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</si>
  <si>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</si>
  <si>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</si>
  <si>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</si>
  <si>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</si>
  <si>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</si>
  <si>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</si>
  <si>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</si>
  <si>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</si>
  <si>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</si>
  <si>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</si>
  <si>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</si>
  <si>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</si>
  <si>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</si>
  <si>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</si>
  <si>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</si>
  <si>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</si>
  <si>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</si>
  <si>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</si>
  <si>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</si>
  <si>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</si>
  <si>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</si>
  <si>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</si>
  <si>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</si>
  <si>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</si>
  <si>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</si>
  <si>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</si>
  <si>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</si>
  <si>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</si>
  <si>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</si>
  <si>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</si>
  <si>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</si>
  <si>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</si>
  <si>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</si>
  <si>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</si>
  <si>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</si>
  <si>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</si>
  <si>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</si>
  <si>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</si>
  <si>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</si>
  <si>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</si>
  <si>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</si>
  <si>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</si>
  <si>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</si>
  <si>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</si>
  <si>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</si>
  <si>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</si>
  <si>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</si>
  <si>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</si>
  <si>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</si>
  <si>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</si>
  <si>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</si>
  <si>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</si>
  <si>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</si>
  <si>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</si>
  <si>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</si>
  <si>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</si>
  <si>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</si>
  <si>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</si>
  <si>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</si>
  <si>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</si>
  <si>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</si>
  <si>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</si>
  <si>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</si>
  <si>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</si>
  <si>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</si>
  <si>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</si>
  <si>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</si>
  <si>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</si>
  <si>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</si>
  <si>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</si>
  <si>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</si>
  <si>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</si>
  <si>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</si>
  <si>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</si>
  <si>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</si>
  <si>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</si>
  <si>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</si>
  <si>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</si>
  <si>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</si>
  <si>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</si>
  <si>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</si>
  <si>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</si>
  <si>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</si>
  <si>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</si>
  <si>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</si>
  <si>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</si>
  <si>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</si>
  <si>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</si>
  <si>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</si>
  <si>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</si>
  <si>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</si>
  <si>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</si>
  <si>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</si>
  <si>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</si>
  <si>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</si>
  <si>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</si>
  <si>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</si>
  <si>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</si>
  <si>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</si>
  <si>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</si>
  <si>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</si>
  <si>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</si>
  <si>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</si>
  <si>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</si>
  <si>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</si>
  <si>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</si>
  <si>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</si>
  <si>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</si>
  <si>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</si>
  <si>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</si>
  <si>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</si>
  <si>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</si>
  <si>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</si>
  <si>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</si>
  <si>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</si>
  <si>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</si>
  <si>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</si>
  <si>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</si>
  <si>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</si>
  <si>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</si>
  <si>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</si>
  <si>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</si>
  <si>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</si>
  <si>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</si>
  <si>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</si>
  <si>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</si>
  <si>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</si>
  <si>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</si>
  <si>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</si>
  <si>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</si>
  <si>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</si>
  <si>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</si>
  <si>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</si>
  <si>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</si>
  <si>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</si>
  <si>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</si>
  <si>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</si>
  <si>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</si>
  <si>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</si>
  <si>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</si>
  <si>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</si>
  <si>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</si>
  <si>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</si>
  <si>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</si>
  <si>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</si>
  <si>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</si>
  <si>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</si>
  <si>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</si>
  <si>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</si>
  <si>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</si>
  <si>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</si>
  <si>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</si>
  <si>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</si>
  <si>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</si>
  <si>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</si>
  <si>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</si>
  <si>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</si>
  <si>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</si>
  <si>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</si>
  <si>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</si>
  <si>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</si>
  <si>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</si>
  <si>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</si>
  <si>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</si>
  <si>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</si>
  <si>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</si>
  <si>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</si>
  <si>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</si>
  <si>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</si>
  <si>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</si>
  <si>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</si>
  <si>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</si>
  <si>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</si>
  <si>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</si>
  <si>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</si>
  <si>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</si>
  <si>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</si>
  <si>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</si>
  <si>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</si>
  <si>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</si>
  <si>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</si>
  <si>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</si>
  <si>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</si>
  <si>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</si>
  <si>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</si>
  <si>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</si>
  <si>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</si>
  <si>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</si>
  <si>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</si>
  <si>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</si>
  <si>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</si>
  <si>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</si>
  <si>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</si>
  <si>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</si>
  <si>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</si>
  <si>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</si>
  <si>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</si>
  <si>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</si>
  <si>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</si>
  <si>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</si>
  <si>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</si>
  <si>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</si>
  <si>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</si>
  <si>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</si>
  <si>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</si>
  <si>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</si>
  <si>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</si>
  <si>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</si>
  <si>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</si>
  <si>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</si>
  <si>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</si>
  <si>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</si>
  <si>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</si>
  <si>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</si>
  <si>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</si>
  <si>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</si>
  <si>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</si>
  <si>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</si>
  <si>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</si>
  <si>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</si>
  <si>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</si>
  <si>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</si>
  <si>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</si>
  <si>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</si>
  <si>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</si>
  <si>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</si>
  <si>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</si>
  <si>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</si>
  <si>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</si>
  <si>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</si>
  <si>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</si>
  <si>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</si>
  <si>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</si>
  <si>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</si>
  <si>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</si>
  <si>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</si>
  <si>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</si>
  <si>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</si>
  <si>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</si>
  <si>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</si>
  <si>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</si>
  <si>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</si>
  <si>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</si>
  <si>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</si>
  <si>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</si>
  <si>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</si>
  <si>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</si>
  <si>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</si>
  <si>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</si>
  <si>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</si>
  <si>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</si>
  <si>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</si>
  <si>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</si>
  <si>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</si>
  <si>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</si>
  <si>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</si>
  <si>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</si>
  <si>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</si>
  <si>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</si>
  <si>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</si>
  <si>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</si>
  <si>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</si>
  <si>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</si>
  <si>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</si>
  <si>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</si>
  <si>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</si>
  <si>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</si>
  <si>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</si>
  <si>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</si>
  <si>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</si>
  <si>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</si>
  <si>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</si>
  <si>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</si>
  <si>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</si>
  <si>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</si>
  <si>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</si>
  <si>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</si>
  <si>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</si>
  <si>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</si>
  <si>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</si>
  <si>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</si>
  <si>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</si>
  <si>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</si>
  <si>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</si>
  <si>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</si>
  <si>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</si>
  <si>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</si>
  <si>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</si>
  <si>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</si>
  <si>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</si>
  <si>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</si>
  <si>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</si>
  <si>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</si>
  <si>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</si>
  <si>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</si>
  <si>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</si>
  <si>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</si>
  <si>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</si>
  <si>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</si>
  <si>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</si>
  <si>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</si>
  <si>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</si>
  <si>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</si>
  <si>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</si>
  <si>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</si>
  <si>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</si>
  <si>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</si>
  <si>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</si>
  <si>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</si>
  <si>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</si>
  <si>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</si>
  <si>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</si>
  <si>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</si>
  <si>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</si>
  <si>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</si>
  <si>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</si>
  <si>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</si>
  <si>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</si>
  <si>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</si>
  <si>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</si>
  <si>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</si>
  <si>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</si>
  <si>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</si>
  <si>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</si>
  <si>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</si>
  <si>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</si>
  <si>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</si>
  <si>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</si>
  <si>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</si>
  <si>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</si>
  <si>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</si>
  <si>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</si>
  <si>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</si>
  <si>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</si>
  <si>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</si>
  <si>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</si>
  <si>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</si>
  <si>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</si>
  <si>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</si>
  <si>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</si>
  <si>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</si>
  <si>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</si>
  <si>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</si>
  <si>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</si>
  <si>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</si>
  <si>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</si>
  <si>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</si>
  <si>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</si>
  <si>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</si>
  <si>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</si>
  <si>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</si>
  <si>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</si>
  <si>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</si>
  <si>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</si>
  <si>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</si>
  <si>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</si>
  <si>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</si>
  <si>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</si>
  <si>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</si>
  <si>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</si>
  <si>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</si>
  <si>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</si>
  <si>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</si>
  <si>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</si>
  <si>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</si>
  <si>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</si>
  <si>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</si>
  <si>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</si>
  <si>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</si>
  <si>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</si>
  <si>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</si>
  <si>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</si>
  <si>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</si>
  <si>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</si>
  <si>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</si>
  <si>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</si>
  <si>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</si>
  <si>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</si>
  <si>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</si>
  <si>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</si>
  <si>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</si>
  <si>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</si>
  <si>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</si>
  <si>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</si>
  <si>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</si>
  <si>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</si>
  <si>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</si>
  <si>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</si>
  <si>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</si>
  <si>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</si>
  <si>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</si>
  <si>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</si>
  <si>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</si>
  <si>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</si>
  <si>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</si>
  <si>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</si>
  <si>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</si>
  <si>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</si>
  <si>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</si>
  <si>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</si>
  <si>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</si>
  <si>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</si>
  <si>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</si>
  <si>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</si>
  <si>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</si>
  <si>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</si>
  <si>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</si>
  <si>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</si>
  <si>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</si>
  <si>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</si>
  <si>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</si>
  <si>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</si>
  <si>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</si>
  <si>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</si>
  <si>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</si>
  <si>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</si>
  <si>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</si>
  <si>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</si>
  <si>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</si>
  <si>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</si>
  <si>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</si>
  <si>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</si>
  <si>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</si>
  <si>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</si>
  <si>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</si>
  <si>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</si>
  <si>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</si>
  <si>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</si>
  <si>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</si>
  <si>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</si>
  <si>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</si>
  <si>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</si>
  <si>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</si>
  <si>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</si>
  <si>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</si>
  <si>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</si>
  <si>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</si>
  <si>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</si>
  <si>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</si>
  <si>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</si>
  <si>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</si>
  <si>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</si>
  <si>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</si>
  <si>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</si>
  <si>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</si>
  <si>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</si>
  <si>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</si>
  <si>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</si>
  <si>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</si>
  <si>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</si>
  <si>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</si>
  <si>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</si>
  <si>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</si>
  <si>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</si>
  <si>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</si>
  <si>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</si>
  <si>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</si>
  <si>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</si>
  <si>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</si>
  <si>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</si>
  <si>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</si>
  <si>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</si>
  <si>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</si>
  <si>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</si>
  <si>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</si>
  <si>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</si>
  <si>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</si>
  <si>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</si>
  <si>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</si>
  <si>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</si>
  <si>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</si>
  <si>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</si>
  <si>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</si>
  <si>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</si>
  <si>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</si>
  <si>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</si>
  <si>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</si>
  <si>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</si>
  <si>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</si>
  <si>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</si>
  <si>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</si>
  <si>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</si>
  <si>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</si>
  <si>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</si>
  <si>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</si>
  <si>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</si>
  <si>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</si>
  <si>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</si>
  <si>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</si>
  <si>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</si>
  <si>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</si>
  <si>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</si>
  <si>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</si>
  <si>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</si>
  <si>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</si>
  <si>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</si>
  <si>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</si>
  <si>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</si>
  <si>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</si>
  <si>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</si>
  <si>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</si>
  <si>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</si>
  <si>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</si>
  <si>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</si>
  <si>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</si>
  <si>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</si>
  <si>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</si>
  <si>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</si>
  <si>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</si>
  <si>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</si>
  <si>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</si>
  <si>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</si>
  <si>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</si>
  <si>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</si>
  <si>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</si>
  <si>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</si>
  <si>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</si>
  <si>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</si>
  <si>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</si>
  <si>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</si>
  <si>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</si>
  <si>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</si>
  <si>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</si>
  <si>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</si>
  <si>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</si>
  <si>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</si>
  <si>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</si>
  <si>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</si>
  <si>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</si>
  <si>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</si>
  <si>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</si>
  <si>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</si>
  <si>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</si>
  <si>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</si>
  <si>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</si>
  <si>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</si>
  <si>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</si>
  <si>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</si>
  <si>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</si>
  <si>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</si>
  <si>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</si>
  <si>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</si>
  <si>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</si>
  <si>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</si>
  <si>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</si>
  <si>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</si>
  <si>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</si>
  <si>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</si>
  <si>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</si>
  <si>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</si>
  <si>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</si>
  <si>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</si>
  <si>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</si>
  <si>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</si>
  <si>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</si>
  <si>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</si>
  <si>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</si>
  <si>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</si>
  <si>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</si>
  <si>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</si>
  <si>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</si>
  <si>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</si>
  <si>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</si>
  <si>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</si>
  <si>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</si>
  <si>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</si>
  <si>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</si>
  <si>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</si>
  <si>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</si>
  <si>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</si>
  <si>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</si>
  <si>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</si>
  <si>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</si>
  <si>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</si>
  <si>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</si>
  <si>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</si>
  <si>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</si>
  <si>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</si>
  <si>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</si>
  <si>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</si>
  <si>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</si>
  <si>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</si>
  <si>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</si>
  <si>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</si>
  <si>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</si>
  <si>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</si>
  <si>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</si>
  <si>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</si>
  <si>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</si>
  <si>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</si>
  <si>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</si>
  <si>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</si>
  <si>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</si>
  <si>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</si>
  <si>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</si>
  <si>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</si>
  <si>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</si>
  <si>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</si>
  <si>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</si>
  <si>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</si>
  <si>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</si>
  <si>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</si>
  <si>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</si>
  <si>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</si>
  <si>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</si>
  <si>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</si>
  <si>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</si>
  <si>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</si>
  <si>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</si>
  <si>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</si>
  <si>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</si>
  <si>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</si>
  <si>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</si>
  <si>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</si>
  <si>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</si>
  <si>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</si>
  <si>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</si>
  <si>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</si>
  <si>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</si>
  <si>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</si>
  <si>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</si>
  <si>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</si>
  <si>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</si>
  <si>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</si>
  <si>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</si>
  <si>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</si>
  <si>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</si>
  <si>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</si>
  <si>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</si>
  <si>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</si>
  <si>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</si>
  <si>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</si>
  <si>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</si>
  <si>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</si>
  <si>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</si>
  <si>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</si>
  <si>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</si>
  <si>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</si>
  <si>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</si>
  <si>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</si>
  <si>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</si>
  <si>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</si>
  <si>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</si>
  <si>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</si>
  <si>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</si>
  <si>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</si>
  <si>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</si>
  <si>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</si>
  <si>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</si>
  <si>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</si>
  <si>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</si>
  <si>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</si>
  <si>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</si>
  <si>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</si>
  <si>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</si>
  <si>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</si>
  <si>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</si>
  <si>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</si>
  <si>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</si>
  <si>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</si>
  <si>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</si>
  <si>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</si>
  <si>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</si>
  <si>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</si>
  <si>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</si>
  <si>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</si>
  <si>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</si>
  <si>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</si>
  <si>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</si>
  <si>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</si>
  <si>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</si>
  <si>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</si>
  <si>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</si>
  <si>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</si>
  <si>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</si>
  <si>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</si>
  <si>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</si>
  <si>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</si>
  <si>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</si>
  <si>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</si>
  <si>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</si>
  <si>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</si>
  <si>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</si>
  <si>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</si>
  <si>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</si>
  <si>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</si>
  <si>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</si>
  <si>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</si>
  <si>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</si>
  <si>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</si>
  <si>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</si>
  <si>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</si>
  <si>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</si>
  <si>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</si>
  <si>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</si>
  <si>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</si>
  <si>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</si>
  <si>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</si>
  <si>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</si>
  <si>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</si>
  <si>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</si>
  <si>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</si>
  <si>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</si>
  <si>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</si>
  <si>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</si>
  <si>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</si>
  <si>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</si>
  <si>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</si>
  <si>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</si>
  <si>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</si>
  <si>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</si>
  <si>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</si>
  <si>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</si>
  <si>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</si>
  <si>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</si>
  <si>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</si>
  <si>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</si>
  <si>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</si>
  <si>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</si>
  <si>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</si>
  <si>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</si>
  <si>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</si>
  <si>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</si>
  <si>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</si>
  <si>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</si>
  <si>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</si>
  <si>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</si>
  <si>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</si>
  <si>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</si>
  <si>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</si>
  <si>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</si>
  <si>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</si>
  <si>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</si>
  <si>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</si>
  <si>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</si>
  <si>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</si>
  <si>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</si>
  <si>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</si>
  <si>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</si>
  <si>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</si>
  <si>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</si>
  <si>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</si>
  <si>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</si>
  <si>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</si>
  <si>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</si>
  <si>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</si>
  <si>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</si>
  <si>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</si>
  <si>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</si>
  <si>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</si>
  <si>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</si>
  <si>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</si>
  <si>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</si>
  <si>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</si>
  <si>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</si>
  <si>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</si>
  <si>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</si>
  <si>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</si>
  <si>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</si>
  <si>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</si>
  <si>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</si>
  <si>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</si>
  <si>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</si>
  <si>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</si>
  <si>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</si>
  <si>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</si>
  <si>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</si>
  <si>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</si>
  <si>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</si>
  <si>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</si>
  <si>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</si>
  <si>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</si>
  <si>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</si>
  <si>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</si>
  <si>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</si>
  <si>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</si>
  <si>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</si>
  <si>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</si>
  <si>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</si>
  <si>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</si>
  <si>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</si>
  <si>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</si>
  <si>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</si>
  <si>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</si>
  <si>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</si>
  <si>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</si>
  <si>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</si>
  <si>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</si>
  <si>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</si>
  <si>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</si>
  <si>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</si>
  <si>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</si>
  <si>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</si>
  <si>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</si>
  <si>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</si>
  <si>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</si>
  <si>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</si>
  <si>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</si>
  <si>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</si>
  <si>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</si>
  <si>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</si>
  <si>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</si>
  <si>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</si>
  <si>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</si>
  <si>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</si>
  <si>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</si>
  <si>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</si>
  <si>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</si>
  <si>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</si>
  <si>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</si>
  <si>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</si>
  <si>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</si>
  <si>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</si>
  <si>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</si>
  <si>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</si>
  <si>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</si>
  <si>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</si>
  <si>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</si>
  <si>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</si>
  <si>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</si>
  <si>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</si>
  <si>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</si>
  <si>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</si>
  <si>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</si>
  <si>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</si>
  <si>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</si>
  <si>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</si>
  <si>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</si>
  <si>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</si>
  <si>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</si>
  <si>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</si>
  <si>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</si>
  <si>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</si>
  <si>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</si>
  <si>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</si>
  <si>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</si>
  <si>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</si>
  <si>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</si>
  <si>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</si>
  <si>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</si>
  <si>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</si>
  <si>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</si>
  <si>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</si>
  <si>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</si>
  <si>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</si>
  <si>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</si>
  <si>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</si>
  <si>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</si>
  <si>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</si>
  <si>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</si>
  <si>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</si>
  <si>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</si>
  <si>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</si>
  <si>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</si>
  <si>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</si>
  <si>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</si>
  <si>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</si>
  <si>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</si>
  <si>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</si>
  <si>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</si>
  <si>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</si>
  <si>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</si>
  <si>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</si>
  <si>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</si>
  <si>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</si>
  <si>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</si>
  <si>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</si>
  <si>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</si>
  <si>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</si>
  <si>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</si>
  <si>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</si>
  <si>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</si>
  <si>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</si>
  <si>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</si>
  <si>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</si>
  <si>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</si>
  <si>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</si>
  <si>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</si>
  <si>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</si>
  <si>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</si>
  <si>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</si>
  <si>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</si>
  <si>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</si>
  <si>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</si>
  <si>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</si>
  <si>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</si>
  <si>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</si>
  <si>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</si>
  <si>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</si>
  <si>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</si>
  <si>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</si>
  <si>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</si>
  <si>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</si>
  <si>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</si>
  <si>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</si>
  <si>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</si>
  <si>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</si>
  <si>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</si>
  <si>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</si>
  <si>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</si>
  <si>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</si>
  <si>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</si>
  <si>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</si>
  <si>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</si>
  <si>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</si>
  <si>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</si>
  <si>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</si>
  <si>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</si>
  <si>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</si>
  <si>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</si>
  <si>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</si>
  <si>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</si>
  <si>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</si>
  <si>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</si>
  <si>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</si>
  <si>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</si>
  <si>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</si>
  <si>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</si>
  <si>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</si>
  <si>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</si>
  <si>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</si>
  <si>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</si>
  <si>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</si>
  <si>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</si>
  <si>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</si>
  <si>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</si>
  <si>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</si>
  <si>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</si>
  <si>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</si>
  <si>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</si>
  <si>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</si>
  <si>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</si>
  <si>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</si>
  <si>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</si>
  <si>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</si>
  <si>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</si>
  <si>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</si>
  <si>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</si>
  <si>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</si>
  <si>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</si>
  <si>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</si>
  <si>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</si>
  <si>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</si>
  <si>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</si>
  <si>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</si>
  <si>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</si>
  <si>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</si>
  <si>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</si>
  <si>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</si>
  <si>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</si>
  <si>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</si>
  <si>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</si>
  <si>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</si>
  <si>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</si>
  <si>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</si>
  <si>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</si>
  <si>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</si>
  <si>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</si>
  <si>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</si>
  <si>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</si>
  <si>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</si>
  <si>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</si>
  <si>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</si>
  <si>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</si>
  <si>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</si>
  <si>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</si>
  <si>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</si>
  <si>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</si>
  <si>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</si>
  <si>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</si>
  <si>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</si>
  <si>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</si>
  <si>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</si>
  <si>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</si>
  <si>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</si>
  <si>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</si>
  <si>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</si>
  <si>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</si>
  <si>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</si>
  <si>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</si>
  <si>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</si>
  <si>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</si>
  <si>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</si>
  <si>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</si>
  <si>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</si>
  <si>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</si>
  <si>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</si>
  <si>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</si>
  <si>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</si>
  <si>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</si>
  <si>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</si>
  <si>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</si>
  <si>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</si>
  <si>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</si>
  <si>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</si>
  <si>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</si>
  <si>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</si>
  <si>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</si>
  <si>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</si>
  <si>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</si>
  <si>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</si>
  <si>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</si>
  <si>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</si>
  <si>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</si>
  <si>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</si>
  <si>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</si>
  <si>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</si>
  <si>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</si>
  <si>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</si>
  <si>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</si>
  <si>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</si>
  <si>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</si>
  <si>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</si>
  <si>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</si>
  <si>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</si>
  <si>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</si>
  <si>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</si>
  <si>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</si>
  <si>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</si>
  <si>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</si>
  <si>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</si>
  <si>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</si>
  <si>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</si>
  <si>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</si>
  <si>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</si>
  <si>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</si>
  <si>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</si>
  <si>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</si>
  <si>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</si>
  <si>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</si>
  <si>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</si>
  <si>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</si>
  <si>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</si>
  <si>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</si>
  <si>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</si>
  <si>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</si>
  <si>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</si>
  <si>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</si>
  <si>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</si>
  <si>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</si>
  <si>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</si>
  <si>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</si>
  <si>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</si>
  <si>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</si>
  <si>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</si>
  <si>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</si>
  <si>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</si>
  <si>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</si>
  <si>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</si>
  <si>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</si>
  <si>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</si>
  <si>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</si>
  <si>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</si>
  <si>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</si>
  <si>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</si>
  <si>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</si>
  <si>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</si>
  <si>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</si>
  <si>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</si>
  <si>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</si>
  <si>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</si>
  <si>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</si>
  <si>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</si>
  <si>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</si>
  <si>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</si>
  <si>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</si>
  <si>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</si>
  <si>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</si>
  <si>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</si>
  <si>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</si>
  <si>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</si>
  <si>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</si>
  <si>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</si>
  <si>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</si>
  <si>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</si>
  <si>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</si>
  <si>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</si>
  <si>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</si>
  <si>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</si>
  <si>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</si>
  <si>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</si>
  <si>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</si>
  <si>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</si>
  <si>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</si>
  <si>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</si>
  <si>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</si>
  <si>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</si>
  <si>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</si>
  <si>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</si>
  <si>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</si>
  <si>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</si>
  <si>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</si>
  <si>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</si>
  <si>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</si>
  <si>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</si>
  <si>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</si>
  <si>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</si>
  <si>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</si>
  <si>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</si>
  <si>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</si>
  <si>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</si>
  <si>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</si>
  <si>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</si>
  <si>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</si>
  <si>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</si>
  <si>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</si>
  <si>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</si>
  <si>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</si>
  <si>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</si>
  <si>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</si>
  <si>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</si>
  <si>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</si>
  <si>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</si>
  <si>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</si>
  <si>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</si>
  <si>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</si>
  <si>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</si>
  <si>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</si>
  <si>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</si>
  <si>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</si>
  <si>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</si>
  <si>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</si>
  <si>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</si>
  <si>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</si>
  <si>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</si>
  <si>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</si>
  <si>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</si>
  <si>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</si>
  <si>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</si>
  <si>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</si>
  <si>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</si>
  <si>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</si>
  <si>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</si>
  <si>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</si>
  <si>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</si>
  <si>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</si>
  <si>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</si>
  <si>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</si>
  <si>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</si>
  <si>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</si>
  <si>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</si>
  <si>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</si>
  <si>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</si>
  <si>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</si>
  <si>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</si>
  <si>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</si>
  <si>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</si>
  <si>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</si>
  <si>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</si>
  <si>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</si>
  <si>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</si>
  <si>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</si>
  <si>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</si>
  <si>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</si>
  <si>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</si>
  <si>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</si>
  <si>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</si>
  <si>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</si>
  <si>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</si>
  <si>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</si>
  <si>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</si>
  <si>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</si>
  <si>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</si>
  <si>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</si>
  <si>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</si>
  <si>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</si>
  <si>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</si>
  <si>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</si>
  <si>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</si>
  <si>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</si>
  <si>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</si>
  <si>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</si>
  <si>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</si>
  <si>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</si>
  <si>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</si>
  <si>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</si>
  <si>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</si>
  <si>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</si>
  <si>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</si>
  <si>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</si>
  <si>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</si>
  <si>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</si>
  <si>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</si>
  <si>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</si>
  <si>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</si>
  <si>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</si>
  <si>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</si>
  <si>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</si>
  <si>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</si>
  <si>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</si>
  <si>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</si>
  <si>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</si>
  <si>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</si>
  <si>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</si>
  <si>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</si>
  <si>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</si>
  <si>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</si>
  <si>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</si>
  <si>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</si>
  <si>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</si>
  <si>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</si>
  <si>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</si>
  <si>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</si>
  <si>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</si>
  <si>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</si>
  <si>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</si>
  <si>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</si>
  <si>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</si>
  <si>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</si>
  <si>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</si>
  <si>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</si>
  <si>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</si>
  <si>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</si>
  <si>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</si>
  <si>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</si>
  <si>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</si>
  <si>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</si>
  <si>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</si>
  <si>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</si>
  <si>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</si>
  <si>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</si>
  <si>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</si>
  <si>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</si>
  <si>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</si>
  <si>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</si>
  <si>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</si>
  <si>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</si>
  <si>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</si>
  <si>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</si>
  <si>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</si>
  <si>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</si>
  <si>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</si>
  <si>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</si>
  <si>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</si>
  <si>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</si>
  <si>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</si>
  <si>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</si>
  <si>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</si>
  <si>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</si>
  <si>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</si>
  <si>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</si>
  <si>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</si>
  <si>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</si>
  <si>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</si>
  <si>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</si>
  <si>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</si>
  <si>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</si>
  <si>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</si>
  <si>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</si>
  <si>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</si>
  <si>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</si>
  <si>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</si>
  <si>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</si>
  <si>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</si>
  <si>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</si>
  <si>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</si>
  <si>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</si>
  <si>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</si>
  <si>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</si>
  <si>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</si>
  <si>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</si>
  <si>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</si>
  <si>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</si>
  <si>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</si>
  <si>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</si>
  <si>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</si>
  <si>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</si>
  <si>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</si>
  <si>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</si>
  <si>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</si>
  <si>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</si>
  <si>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</si>
  <si>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</si>
  <si>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</si>
  <si>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</si>
  <si>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</si>
  <si>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</si>
  <si>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</si>
  <si>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</si>
  <si>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</si>
  <si>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</si>
  <si>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</si>
  <si>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</si>
  <si>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</si>
  <si>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</si>
  <si>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</si>
  <si>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</si>
  <si>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</si>
  <si>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</si>
  <si>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</si>
  <si>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</si>
  <si>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</si>
  <si>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</si>
  <si>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</si>
  <si>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</si>
  <si>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</si>
  <si>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</si>
  <si>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</si>
  <si>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</si>
  <si>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</si>
  <si>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</si>
  <si>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</si>
  <si>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</si>
  <si>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</si>
  <si>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</si>
  <si>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</si>
  <si>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</si>
  <si>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</si>
  <si>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</si>
  <si>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</si>
  <si>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</si>
  <si>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</si>
  <si>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</si>
  <si>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</si>
  <si>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</si>
  <si>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</si>
  <si>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</si>
  <si>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</si>
  <si>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</si>
  <si>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</si>
  <si>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</si>
  <si>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</si>
  <si>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</si>
  <si>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</si>
  <si>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</si>
  <si>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</si>
  <si>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</si>
  <si>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</si>
  <si>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</si>
  <si>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</si>
  <si>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</si>
  <si>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</si>
  <si>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</si>
  <si>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</si>
  <si>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</si>
  <si>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</si>
  <si>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</si>
  <si>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</si>
  <si>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</si>
  <si>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</si>
  <si>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</si>
  <si>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</si>
  <si>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</si>
  <si>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</si>
  <si>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</si>
  <si>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</si>
  <si>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</si>
  <si>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</si>
  <si>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</si>
  <si>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</si>
  <si>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</si>
  <si>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</si>
  <si>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</si>
  <si>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</si>
  <si>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</si>
  <si>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</si>
  <si>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</si>
  <si>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</si>
  <si>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</si>
  <si>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</si>
  <si>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</si>
  <si>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</si>
  <si>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</si>
  <si>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</si>
  <si>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</si>
  <si>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</si>
  <si>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</si>
  <si>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</si>
  <si>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</si>
  <si>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</si>
  <si>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</si>
  <si>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</si>
  <si>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</si>
  <si>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</si>
  <si>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</si>
  <si>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</si>
  <si>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</si>
  <si>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</si>
  <si>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</si>
  <si>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</si>
  <si>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</si>
  <si>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</si>
  <si>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</si>
  <si>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</si>
  <si>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</si>
  <si>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</si>
  <si>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</si>
  <si>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</si>
  <si>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</si>
  <si>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</si>
  <si>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</si>
  <si>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</si>
  <si>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</si>
  <si>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</si>
  <si>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</si>
  <si>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</si>
  <si>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</si>
  <si>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</si>
  <si>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</si>
  <si>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</si>
  <si>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</si>
  <si>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</si>
  <si>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</si>
  <si>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</si>
  <si>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</si>
  <si>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</si>
  <si>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</si>
  <si>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</si>
  <si>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</si>
  <si>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</si>
  <si>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</si>
  <si>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</si>
  <si>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</si>
  <si>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</si>
  <si>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</si>
  <si>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</si>
  <si>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</si>
  <si>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</si>
  <si>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</si>
  <si>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</si>
  <si>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</si>
  <si>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</si>
  <si>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</si>
  <si>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</si>
  <si>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</si>
  <si>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</si>
  <si>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</si>
  <si>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</si>
  <si>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</si>
  <si>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</si>
  <si>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</si>
  <si>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</si>
  <si>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</si>
  <si>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</si>
  <si>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</si>
  <si>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</si>
  <si>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</si>
  <si>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</si>
  <si>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</si>
  <si>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</si>
  <si>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</si>
  <si>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</si>
  <si>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</si>
  <si>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</si>
  <si>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</si>
  <si>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</si>
  <si>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</si>
  <si>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</si>
  <si>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</si>
  <si>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</si>
  <si>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</si>
  <si>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</si>
  <si>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</si>
  <si>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</si>
  <si>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</si>
  <si>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</si>
  <si>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</si>
  <si>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</si>
  <si>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</si>
  <si>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</si>
  <si>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</si>
  <si>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</si>
  <si>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</si>
  <si>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</si>
  <si>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</si>
  <si>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</si>
  <si>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</si>
  <si>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</si>
  <si>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</si>
  <si>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</si>
  <si>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</si>
  <si>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</si>
  <si>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</si>
  <si>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</si>
  <si>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</si>
  <si>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</si>
  <si>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</si>
  <si>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</si>
  <si>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</si>
  <si>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</si>
  <si>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</si>
  <si>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</si>
  <si>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</si>
  <si>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</si>
  <si>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</si>
  <si>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</si>
  <si>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</si>
  <si>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</si>
  <si>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</si>
  <si>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</si>
  <si>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</si>
  <si>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</si>
  <si>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</si>
  <si>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</si>
  <si>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</si>
  <si>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</si>
  <si>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</si>
  <si>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</si>
  <si>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</si>
  <si>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</si>
  <si>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</si>
  <si>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</si>
  <si>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</si>
  <si>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</si>
  <si>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</si>
  <si>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</si>
  <si>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</si>
  <si>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</si>
  <si>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</si>
  <si>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</si>
  <si>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</si>
  <si>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</si>
  <si>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</si>
  <si>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</si>
  <si>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</si>
  <si>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</si>
  <si>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</si>
  <si>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</si>
  <si>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</si>
  <si>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</si>
  <si>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</si>
  <si>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</si>
  <si>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</si>
  <si>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</si>
  <si>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</si>
  <si>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</si>
  <si>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</si>
  <si>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</si>
  <si>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</si>
  <si>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</si>
  <si>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</si>
  <si>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</si>
  <si>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</si>
  <si>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</si>
  <si>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</si>
  <si>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</si>
  <si>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</si>
  <si>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</si>
  <si>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</si>
  <si>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</si>
  <si>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</si>
  <si>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</si>
  <si>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</si>
  <si>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</si>
  <si>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</si>
  <si>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</si>
  <si>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</si>
  <si>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</si>
  <si>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</si>
  <si>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</si>
  <si>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</si>
  <si>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</si>
  <si>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</si>
  <si>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</si>
  <si>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</si>
  <si>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</si>
  <si>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</si>
  <si>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</si>
  <si>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</si>
  <si>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</si>
  <si>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</si>
  <si>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</si>
  <si>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</si>
  <si>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</si>
  <si>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</si>
  <si>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</si>
  <si>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</si>
  <si>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</si>
  <si>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</si>
  <si>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</si>
  <si>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</si>
  <si>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</si>
  <si>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</si>
  <si>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</si>
  <si>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</si>
  <si>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</si>
  <si>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</si>
  <si>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</si>
  <si>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</si>
  <si>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</si>
  <si>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</si>
  <si>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</si>
  <si>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</si>
  <si>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</si>
  <si>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</si>
  <si>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</si>
  <si>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</si>
  <si>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</si>
  <si>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</si>
  <si>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</si>
  <si>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</si>
  <si>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</si>
  <si>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</si>
  <si>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</si>
  <si>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</si>
  <si>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</si>
  <si>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</si>
  <si>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</si>
  <si>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</si>
  <si>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</si>
  <si>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</si>
  <si>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</si>
  <si>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</si>
  <si>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</si>
  <si>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</si>
  <si>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</si>
  <si>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</si>
  <si>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</si>
  <si>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</si>
  <si>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</si>
  <si>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</si>
  <si>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</si>
  <si>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</si>
  <si>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</si>
  <si>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</si>
  <si>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</si>
  <si>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</si>
  <si>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</si>
  <si>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</si>
  <si>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</si>
  <si>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</si>
  <si>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</si>
  <si>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</si>
  <si>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</si>
  <si>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</si>
  <si>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</si>
  <si>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</si>
  <si>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</si>
  <si>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</si>
  <si>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</si>
  <si>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</si>
  <si>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</si>
  <si>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</si>
  <si>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</si>
  <si>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</si>
  <si>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</si>
  <si>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</si>
  <si>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</si>
  <si>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</si>
  <si>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</si>
  <si>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</si>
  <si>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</si>
  <si>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</si>
  <si>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</si>
  <si>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</si>
  <si>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</si>
  <si>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</si>
  <si>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</si>
  <si>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</si>
  <si>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</si>
  <si>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</si>
  <si>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</si>
  <si>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</si>
  <si>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</si>
  <si>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</si>
  <si>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</si>
  <si>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</si>
  <si>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</si>
  <si>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</si>
  <si>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</si>
  <si>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</si>
  <si>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</si>
  <si>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</si>
  <si>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</si>
  <si>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</si>
  <si>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</si>
  <si>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</si>
  <si>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</si>
  <si>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</si>
  <si>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</si>
  <si>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</si>
  <si>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</si>
  <si>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</si>
  <si>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</si>
  <si>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</si>
  <si>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</si>
  <si>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</si>
  <si>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</si>
  <si>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</si>
  <si>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</si>
  <si>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</si>
  <si>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</si>
  <si>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</si>
  <si>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</si>
  <si>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</si>
  <si>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</si>
  <si>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</si>
  <si>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</si>
  <si>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</si>
  <si>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</si>
  <si>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</si>
  <si>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</si>
  <si>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</si>
  <si>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</si>
  <si>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</si>
  <si>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</si>
  <si>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</si>
  <si>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</si>
  <si>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</si>
  <si>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</si>
  <si>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</si>
  <si>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</si>
  <si>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</si>
  <si>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</si>
  <si>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</si>
  <si>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</si>
  <si>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</si>
  <si>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</si>
  <si>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</si>
  <si>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</si>
  <si>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</si>
  <si>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</si>
  <si>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</si>
  <si>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</si>
  <si>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</si>
  <si>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</si>
  <si>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</si>
  <si>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</si>
  <si>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</si>
  <si>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</si>
  <si>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</si>
  <si>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</si>
  <si>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</si>
  <si>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</si>
  <si>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</si>
  <si>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</si>
  <si>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</si>
  <si>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</si>
  <si>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</si>
  <si>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</si>
  <si>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</si>
  <si>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</si>
  <si>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</si>
  <si>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</si>
  <si>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</si>
  <si>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</si>
  <si>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</si>
  <si>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</si>
  <si>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</si>
  <si>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</si>
  <si>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</si>
  <si>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</si>
  <si>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</si>
  <si>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</si>
  <si>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</si>
  <si>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</si>
  <si>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</si>
  <si>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</si>
  <si>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</si>
  <si>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</si>
  <si>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</si>
  <si>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</si>
  <si>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</si>
  <si>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</si>
  <si>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</si>
  <si>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</si>
  <si>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</si>
  <si>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</si>
  <si>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</si>
  <si>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</si>
  <si>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</si>
  <si>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</si>
  <si>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</si>
  <si>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</si>
  <si>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</si>
  <si>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</si>
  <si>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</si>
  <si>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</si>
  <si>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</si>
  <si>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</si>
  <si>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</si>
  <si>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</si>
  <si>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</si>
  <si>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</si>
  <si>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</si>
  <si>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</si>
  <si>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</si>
  <si>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</si>
  <si>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</si>
  <si>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</si>
  <si>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</si>
  <si>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</si>
  <si>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</si>
  <si>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</si>
  <si>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</si>
  <si>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</si>
  <si>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</si>
  <si>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</si>
  <si>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</si>
  <si>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</si>
  <si>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</si>
  <si>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</si>
  <si>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</si>
  <si>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</si>
  <si>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</si>
  <si>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</si>
  <si>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</si>
  <si>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</si>
  <si>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</si>
  <si>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</si>
  <si>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</si>
  <si>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</si>
  <si>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</si>
  <si>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</si>
  <si>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</si>
  <si>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</si>
  <si>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</si>
  <si>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</si>
  <si>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</si>
  <si>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</si>
  <si>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</si>
  <si>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</si>
  <si>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</si>
  <si>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</si>
  <si>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</si>
  <si>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</si>
  <si>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</si>
  <si>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</si>
  <si>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</si>
  <si>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</si>
  <si>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</si>
  <si>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</si>
  <si>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</si>
  <si>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</si>
  <si>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</si>
  <si>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</si>
  <si>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</si>
  <si>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</si>
  <si>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</si>
  <si>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</si>
  <si>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</si>
  <si>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</si>
  <si>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</si>
  <si>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</si>
  <si>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</si>
  <si>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</si>
  <si>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</si>
  <si>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</si>
  <si>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</si>
  <si>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</si>
  <si>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</si>
  <si>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</si>
  <si>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</si>
  <si>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</si>
  <si>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</si>
  <si>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</si>
  <si>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</si>
  <si>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</si>
  <si>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</si>
  <si>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</si>
  <si>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</si>
  <si>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</si>
  <si>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</si>
  <si>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</si>
  <si>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</si>
  <si>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</si>
  <si>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</si>
  <si>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</si>
  <si>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</si>
  <si>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</si>
  <si>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</si>
  <si>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</si>
  <si>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</si>
  <si>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</si>
  <si>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</si>
  <si>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</si>
  <si>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</si>
  <si>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</si>
  <si>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</si>
  <si>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</si>
  <si>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</si>
  <si>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</si>
  <si>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</si>
  <si>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</si>
  <si>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</si>
  <si>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</si>
  <si>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</si>
  <si>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</si>
  <si>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</si>
  <si>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</si>
  <si>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</si>
  <si>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</si>
  <si>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</si>
  <si>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</si>
  <si>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</si>
  <si>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</si>
  <si>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</si>
  <si>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</si>
  <si>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</si>
  <si>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</si>
  <si>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</si>
  <si>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</si>
  <si>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</si>
  <si>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</si>
  <si>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</si>
  <si>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</si>
  <si>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</si>
  <si>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</si>
  <si>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</si>
  <si>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</si>
  <si>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</si>
  <si>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</si>
  <si>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</si>
  <si>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</si>
  <si>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</si>
  <si>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</si>
  <si>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</si>
  <si>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</si>
  <si>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</si>
  <si>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</si>
  <si>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</si>
  <si>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</si>
  <si>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</si>
  <si>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</si>
  <si>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</si>
  <si>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</si>
  <si>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</si>
  <si>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</si>
  <si>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</si>
  <si>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</si>
  <si>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</si>
  <si>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</si>
  <si>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</si>
  <si>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</si>
  <si>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</si>
  <si>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</si>
  <si>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</si>
  <si>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</si>
  <si>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</si>
  <si>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</si>
  <si>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</si>
  <si>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</si>
  <si>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</si>
  <si>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</si>
  <si>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</si>
  <si>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</si>
  <si>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</si>
  <si>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</si>
  <si>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</si>
  <si>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</si>
  <si>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</si>
  <si>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</si>
  <si>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</si>
  <si>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</si>
  <si>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</si>
  <si>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</si>
  <si>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</si>
  <si>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</si>
  <si>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</si>
  <si>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</si>
  <si>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</si>
  <si>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</si>
  <si>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</si>
  <si>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</si>
  <si>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</si>
  <si>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</si>
  <si>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</si>
  <si>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</si>
  <si>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</si>
  <si>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</si>
  <si>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</si>
  <si>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</si>
  <si>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</si>
  <si>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</si>
  <si>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</si>
  <si>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</si>
  <si>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</si>
  <si>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</si>
  <si>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</si>
  <si>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</si>
  <si>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</si>
  <si>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</si>
  <si>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</si>
  <si>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</si>
  <si>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</si>
  <si>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</si>
  <si>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</si>
  <si>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</si>
  <si>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</si>
  <si>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</si>
  <si>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</si>
  <si>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</si>
  <si>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</si>
  <si>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</si>
  <si>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</si>
  <si>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</si>
  <si>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</si>
  <si>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</si>
  <si>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</si>
  <si>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</si>
  <si>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</si>
  <si>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</si>
  <si>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</si>
  <si>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</si>
  <si>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</si>
  <si>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</si>
  <si>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</si>
  <si>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</si>
  <si>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</si>
  <si>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</si>
  <si>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</si>
  <si>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</si>
  <si>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</si>
  <si>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</si>
  <si>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</si>
  <si>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</si>
  <si>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</si>
  <si>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</si>
  <si>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</si>
  <si>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</si>
  <si>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</si>
  <si>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</si>
  <si>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</si>
  <si>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</si>
  <si>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</si>
  <si>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</si>
  <si>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</si>
  <si>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</si>
  <si>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</si>
  <si>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</si>
  <si>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</si>
  <si>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</si>
  <si>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</si>
  <si>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</si>
  <si>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</si>
  <si>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</si>
  <si>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</si>
  <si>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</si>
  <si>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</si>
  <si>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</si>
  <si>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</si>
  <si>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</si>
  <si>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</si>
  <si>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</si>
  <si>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</si>
  <si>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</si>
  <si>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</si>
  <si>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</si>
  <si>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</si>
  <si>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</si>
  <si>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</si>
  <si>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</si>
  <si>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</si>
  <si>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</si>
  <si>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</si>
  <si>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</si>
  <si>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</si>
  <si>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</si>
  <si>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</si>
  <si>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</si>
  <si>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</si>
  <si>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</si>
  <si>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</si>
  <si>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</si>
  <si>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</si>
  <si>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</si>
  <si>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</si>
  <si>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</si>
  <si>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</si>
  <si>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</si>
  <si>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</si>
  <si>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</si>
  <si>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</si>
  <si>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</si>
  <si>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</si>
  <si>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</si>
  <si>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</si>
  <si>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</si>
  <si>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</si>
  <si>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</si>
  <si>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</si>
  <si>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</si>
  <si>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</si>
  <si>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</si>
  <si>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</si>
  <si>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</si>
  <si>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</si>
  <si>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</si>
  <si>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</si>
  <si>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</si>
  <si>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</si>
  <si>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</si>
  <si>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</si>
  <si>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</si>
  <si>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</si>
  <si>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</si>
  <si>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</si>
  <si>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</si>
  <si>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</si>
  <si>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</si>
  <si>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</si>
  <si>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</si>
  <si>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</si>
  <si>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</si>
  <si>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</si>
  <si>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</si>
  <si>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</si>
  <si>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</si>
  <si>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</si>
  <si>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</si>
  <si>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</si>
  <si>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</si>
  <si>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</si>
  <si>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</si>
  <si>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</si>
  <si>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</si>
  <si>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</si>
  <si>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</si>
  <si>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</si>
  <si>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</si>
  <si>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</si>
  <si>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</si>
  <si>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</si>
  <si>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</si>
  <si>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</si>
  <si>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</si>
  <si>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</si>
  <si>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</si>
  <si>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</si>
  <si>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</si>
  <si>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</si>
  <si>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</si>
  <si>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</si>
  <si>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</si>
  <si>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</si>
  <si>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</si>
  <si>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</si>
  <si>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</si>
  <si>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</si>
  <si>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</si>
  <si>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</si>
  <si>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</si>
  <si>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</si>
  <si>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</si>
  <si>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</si>
  <si>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</si>
  <si>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</si>
  <si>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</si>
  <si>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</si>
  <si>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</si>
  <si>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</si>
  <si>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</si>
  <si>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</si>
  <si>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</si>
  <si>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</si>
  <si>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</si>
  <si>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</si>
  <si>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</si>
  <si>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</si>
  <si>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</si>
  <si>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</si>
  <si>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</si>
  <si>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</si>
  <si>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</si>
  <si>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</si>
  <si>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</si>
  <si>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</si>
  <si>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</si>
  <si>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</si>
  <si>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</si>
  <si>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</si>
  <si>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</si>
  <si>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</si>
  <si>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</si>
  <si>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</si>
  <si>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</si>
  <si>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</si>
  <si>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</si>
  <si>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</si>
  <si>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</si>
  <si>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</si>
  <si>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</si>
  <si>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</si>
  <si>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</si>
  <si>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</si>
  <si>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</si>
  <si>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</si>
  <si>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</si>
  <si>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</si>
  <si>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</si>
  <si>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</si>
  <si>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</si>
  <si>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</si>
  <si>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</si>
  <si>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</si>
  <si>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</si>
  <si>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</si>
  <si>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</si>
  <si>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</si>
  <si>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</si>
  <si>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</si>
  <si>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</si>
  <si>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</si>
  <si>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</si>
  <si>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</si>
  <si>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</si>
  <si>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</si>
  <si>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</si>
  <si>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</si>
  <si>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</si>
  <si>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</si>
  <si>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</si>
  <si>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</si>
  <si>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</si>
  <si>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</si>
  <si>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</si>
  <si>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</si>
  <si>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</si>
  <si>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</si>
  <si>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</si>
  <si>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</si>
  <si>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</si>
  <si>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</si>
  <si>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</si>
  <si>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</si>
  <si>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</si>
  <si>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</si>
  <si>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</si>
  <si>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</si>
  <si>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</si>
  <si>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</si>
  <si>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</si>
  <si>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</si>
  <si>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</si>
  <si>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</si>
  <si>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</si>
  <si>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</si>
  <si>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</si>
  <si>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</si>
  <si>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</si>
  <si>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</si>
  <si>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</si>
  <si>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</si>
  <si>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</si>
  <si>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</si>
  <si>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</si>
  <si>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</si>
  <si>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</si>
  <si>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</si>
  <si>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</si>
  <si>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</si>
  <si>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</si>
  <si>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</si>
  <si>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</si>
  <si>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</si>
  <si>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</si>
  <si>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</si>
  <si>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</si>
  <si>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</si>
  <si>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</si>
  <si>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</si>
  <si>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</si>
  <si>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</si>
  <si>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</si>
  <si>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</si>
  <si>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</si>
  <si>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</si>
  <si>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</si>
  <si>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</si>
  <si>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</si>
  <si>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</si>
  <si>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</si>
  <si>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</si>
  <si>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</si>
  <si>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</si>
  <si>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</si>
  <si>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</si>
  <si>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</si>
  <si>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</si>
  <si>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</si>
  <si>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</si>
  <si>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</si>
  <si>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</si>
  <si>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</si>
  <si>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</si>
  <si>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</si>
  <si>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</si>
  <si>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</si>
  <si>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</si>
  <si>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</si>
  <si>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</si>
  <si>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</si>
  <si>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</si>
  <si>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</si>
  <si>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</si>
  <si>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</si>
  <si>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</si>
  <si>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</si>
  <si>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</si>
  <si>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</si>
  <si>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</si>
  <si>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</si>
  <si>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</si>
  <si>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</si>
  <si>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</si>
  <si>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</si>
  <si>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</si>
  <si>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</si>
  <si>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</si>
  <si>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</si>
  <si>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</si>
  <si>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</si>
  <si>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</si>
  <si>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</si>
  <si>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</si>
  <si>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</si>
  <si>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</si>
  <si>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</si>
  <si>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</si>
  <si>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</si>
  <si>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</si>
  <si>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</si>
  <si>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</si>
  <si>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</si>
  <si>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</si>
  <si>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</si>
  <si>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</si>
  <si>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</si>
  <si>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</si>
  <si>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</si>
  <si>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</si>
  <si>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</si>
  <si>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</si>
  <si>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</si>
  <si>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</si>
  <si>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</si>
  <si>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</si>
  <si>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</si>
  <si>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</si>
  <si>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</si>
  <si>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</si>
  <si>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</si>
  <si>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</si>
  <si>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</si>
  <si>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</si>
  <si>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</si>
  <si>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</si>
  <si>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</si>
  <si>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</si>
  <si>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</si>
  <si>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</si>
  <si>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</si>
  <si>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</si>
  <si>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</si>
  <si>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</si>
  <si>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</si>
  <si>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</si>
  <si>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</si>
  <si>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</si>
  <si>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</si>
  <si>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</si>
  <si>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</si>
  <si>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</si>
  <si>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</si>
  <si>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</si>
  <si>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</si>
  <si>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</si>
  <si>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</si>
  <si>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</si>
  <si>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</si>
  <si>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</si>
  <si>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</si>
  <si>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</si>
  <si>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</si>
  <si>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</si>
  <si>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</si>
  <si>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</si>
  <si>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</si>
  <si>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</si>
  <si>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</si>
  <si>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</si>
  <si>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</si>
  <si>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</si>
  <si>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</si>
  <si>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</si>
  <si>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</si>
  <si>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</si>
  <si>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</si>
  <si>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</si>
  <si>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</si>
  <si>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</si>
  <si>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</si>
  <si>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</si>
  <si>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</si>
  <si>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</si>
  <si>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</si>
  <si>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</si>
  <si>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</si>
  <si>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</si>
  <si>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</si>
  <si>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</si>
  <si>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</si>
  <si>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</si>
  <si>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</si>
  <si>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</si>
  <si>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</si>
  <si>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</si>
  <si>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</si>
  <si>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</si>
  <si>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</si>
  <si>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</si>
  <si>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</si>
  <si>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</si>
  <si>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</si>
  <si>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</si>
  <si>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</si>
  <si>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</si>
  <si>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</si>
  <si>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</si>
  <si>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</si>
  <si>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</si>
  <si>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</si>
  <si>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</si>
  <si>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</si>
  <si>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</si>
  <si>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</si>
  <si>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</si>
  <si>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</si>
  <si>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</si>
  <si>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</si>
  <si>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</si>
  <si>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</si>
  <si>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</si>
  <si>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</si>
  <si>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</si>
  <si>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</si>
  <si>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</si>
  <si>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</si>
  <si>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</si>
  <si>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</si>
  <si>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</si>
  <si>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</si>
  <si>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</si>
  <si>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</si>
  <si>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</si>
  <si>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</si>
  <si>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</si>
  <si>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</si>
  <si>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</si>
  <si>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</si>
  <si>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</si>
  <si>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</si>
  <si>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</si>
  <si>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</si>
  <si>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</si>
  <si>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</si>
  <si>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</si>
  <si>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</si>
  <si>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</si>
  <si>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</si>
  <si>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</si>
  <si>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</si>
  <si>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</si>
  <si>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</si>
  <si>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</si>
  <si>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</si>
  <si>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</si>
  <si>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</si>
  <si>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</si>
  <si>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</si>
  <si>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</si>
  <si>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</si>
  <si>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</si>
  <si>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</si>
  <si>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</si>
  <si>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</si>
  <si>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</si>
  <si>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</si>
  <si>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</si>
  <si>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</si>
  <si>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</si>
  <si>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</si>
  <si>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</si>
  <si>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</si>
  <si>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</si>
  <si>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</si>
  <si>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</si>
  <si>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</si>
  <si>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</si>
  <si>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</si>
  <si>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</si>
  <si>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</si>
  <si>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</si>
  <si>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</si>
  <si>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</si>
  <si>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</si>
  <si>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</si>
  <si>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</si>
  <si>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</si>
  <si>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</si>
  <si>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</si>
  <si>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</si>
  <si>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</si>
  <si>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</si>
  <si>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</si>
  <si>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</si>
  <si>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</si>
  <si>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</si>
  <si>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</si>
  <si>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</si>
  <si>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</si>
  <si>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</si>
  <si>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</si>
  <si>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</si>
  <si>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</si>
  <si>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</si>
  <si>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</si>
  <si>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</si>
  <si>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</si>
  <si>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</si>
  <si>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</si>
  <si>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</si>
  <si>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</si>
  <si>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</si>
  <si>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</si>
  <si>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</si>
  <si>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</si>
  <si>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</si>
  <si>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</si>
  <si>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</si>
  <si>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</si>
  <si>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</si>
  <si>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</si>
  <si>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</si>
  <si>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</si>
  <si>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</si>
  <si>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</si>
  <si>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</si>
  <si>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</si>
  <si>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</si>
  <si>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</si>
  <si>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</si>
  <si>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</si>
  <si>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</si>
  <si>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</si>
  <si>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</si>
  <si>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</si>
  <si>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</si>
  <si>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</si>
  <si>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</si>
  <si>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</si>
  <si>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</si>
  <si>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</si>
  <si>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</si>
  <si>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</si>
  <si>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</si>
  <si>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</si>
  <si>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</si>
  <si>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</si>
  <si>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</si>
  <si>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</si>
  <si>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</si>
  <si>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</si>
  <si>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</si>
  <si>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</si>
  <si>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</si>
  <si>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</si>
  <si>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</si>
  <si>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</si>
  <si>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</si>
  <si>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</si>
  <si>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</si>
  <si>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</si>
  <si>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</si>
  <si>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</si>
  <si>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</si>
  <si>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</si>
  <si>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</si>
  <si>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</si>
  <si>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</si>
  <si>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</si>
  <si>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</si>
  <si>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</si>
  <si>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</si>
  <si>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</si>
  <si>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</si>
  <si>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</si>
  <si>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</si>
  <si>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</si>
  <si>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</si>
  <si>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</si>
  <si>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</si>
  <si>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</si>
  <si>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</si>
  <si>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</si>
  <si>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</si>
  <si>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</si>
  <si>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</si>
  <si>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</si>
  <si>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</si>
  <si>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</si>
  <si>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</si>
  <si>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</si>
  <si>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</si>
  <si>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</si>
  <si>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</si>
  <si>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</si>
  <si>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</si>
  <si>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</si>
  <si>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</si>
  <si>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</si>
  <si>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</si>
  <si>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</si>
  <si>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</si>
  <si>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</si>
  <si>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</si>
  <si>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</si>
  <si>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</si>
  <si>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</si>
  <si>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</si>
  <si>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</si>
  <si>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</si>
  <si>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</si>
  <si>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</si>
  <si>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</si>
  <si>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</si>
  <si>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</si>
  <si>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</si>
  <si>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</si>
  <si>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</si>
  <si>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</si>
  <si>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</si>
  <si>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</si>
  <si>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</si>
  <si>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</si>
  <si>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</si>
  <si>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</si>
  <si>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</si>
  <si>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</si>
  <si>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</si>
  <si>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</si>
  <si>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</si>
  <si>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</si>
  <si>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</si>
  <si>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</si>
  <si>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</si>
  <si>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</si>
  <si>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</si>
  <si>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</si>
  <si>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</si>
  <si>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</si>
  <si>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</si>
  <si>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</si>
  <si>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</si>
  <si>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</si>
  <si>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</si>
  <si>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</si>
  <si>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</si>
  <si>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</si>
  <si>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</si>
  <si>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</si>
  <si>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</si>
  <si>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</si>
  <si>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</si>
  <si>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</si>
  <si>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</si>
  <si>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</si>
  <si>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</si>
  <si>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</si>
  <si>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</si>
  <si>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</si>
  <si>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</si>
  <si>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</si>
  <si>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</si>
  <si>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</si>
  <si>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</si>
  <si>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</si>
  <si>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</si>
  <si>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</si>
  <si>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</si>
  <si>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</si>
  <si>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</si>
  <si>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</si>
  <si>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</si>
  <si>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</si>
  <si>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</si>
  <si>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</si>
  <si>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</si>
  <si>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</si>
  <si>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</si>
  <si>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</si>
  <si>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</si>
  <si>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</si>
  <si>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</si>
  <si>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</si>
  <si>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</si>
  <si>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</si>
  <si>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</si>
  <si>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</si>
  <si>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</si>
  <si>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</si>
  <si>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</si>
  <si>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</si>
  <si>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</si>
  <si>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</si>
  <si>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</si>
  <si>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</si>
  <si>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</si>
  <si>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</si>
  <si>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</si>
  <si>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</si>
  <si>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</si>
  <si>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</si>
  <si>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</si>
  <si>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</si>
  <si>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</si>
  <si>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</si>
  <si>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</si>
  <si>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</si>
  <si>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</si>
  <si>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</si>
  <si>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</si>
  <si>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</si>
  <si>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</si>
  <si>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</si>
  <si>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</si>
  <si>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</si>
  <si>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</si>
  <si>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</si>
  <si>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</si>
  <si>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</si>
  <si>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</si>
  <si>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</si>
  <si>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</si>
  <si>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</si>
  <si>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</si>
  <si>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</si>
  <si>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</si>
  <si>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</si>
  <si>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</si>
  <si>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</si>
  <si>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</si>
  <si>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</si>
  <si>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</si>
  <si>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</si>
  <si>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</si>
  <si>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</si>
  <si>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</si>
  <si>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</si>
  <si>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</si>
  <si>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</si>
  <si>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</si>
  <si>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</si>
  <si>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</si>
  <si>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</si>
  <si>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</si>
  <si>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</si>
  <si>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</si>
  <si>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</si>
  <si>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</si>
  <si>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</si>
  <si>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</si>
  <si>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</si>
  <si>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</si>
  <si>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</si>
  <si>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</si>
  <si>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</si>
  <si>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</si>
  <si>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</si>
  <si>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</si>
  <si>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</si>
  <si>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</si>
  <si>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</si>
  <si>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</si>
  <si>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</si>
  <si>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</si>
  <si>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</si>
  <si>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</si>
  <si>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</si>
  <si>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</si>
  <si>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</si>
  <si>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</si>
  <si>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</si>
  <si>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</si>
  <si>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</si>
  <si>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</si>
  <si>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</si>
  <si>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</si>
  <si>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</si>
  <si>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</si>
  <si>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</si>
  <si>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</si>
  <si>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</si>
  <si>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</si>
  <si>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</si>
  <si>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</si>
  <si>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</si>
  <si>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</si>
  <si>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</si>
  <si>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</si>
  <si>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</si>
  <si>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</si>
  <si>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</si>
  <si>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</si>
  <si>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</si>
  <si>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</si>
  <si>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</si>
  <si>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</si>
  <si>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</si>
  <si>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</si>
  <si>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</si>
  <si>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</si>
  <si>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</si>
  <si>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</si>
  <si>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</si>
  <si>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</si>
  <si>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</si>
  <si>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</si>
  <si>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</si>
  <si>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</si>
  <si>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</si>
  <si>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</si>
  <si>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</si>
  <si>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</si>
  <si>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</si>
  <si>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</si>
  <si>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</si>
  <si>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</si>
  <si>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</si>
  <si>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</si>
  <si>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</si>
  <si>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</si>
  <si>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</si>
  <si>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</si>
  <si>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</si>
  <si>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</si>
  <si>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</si>
  <si>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</si>
  <si>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</si>
  <si>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</si>
  <si>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</si>
  <si>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</si>
  <si>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</si>
  <si>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</si>
  <si>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</si>
  <si>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</si>
  <si>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</si>
  <si>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</si>
  <si>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</si>
  <si>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</si>
  <si>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</si>
  <si>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</si>
  <si>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</si>
  <si>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</si>
  <si>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</si>
  <si>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</si>
  <si>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</si>
  <si>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</si>
  <si>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</si>
  <si>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</si>
  <si>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</si>
  <si>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</si>
  <si>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</si>
  <si>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</si>
  <si>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</si>
  <si>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</si>
  <si>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</si>
  <si>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</si>
  <si>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</si>
  <si>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</si>
  <si>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</si>
  <si>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</si>
  <si>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</si>
  <si>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</si>
  <si>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</si>
  <si>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</si>
  <si>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</si>
  <si>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</si>
  <si>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</si>
  <si>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</si>
  <si>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</si>
  <si>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</si>
  <si>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</si>
  <si>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</si>
  <si>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</si>
  <si>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</si>
  <si>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</si>
  <si>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</si>
  <si>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</si>
  <si>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</si>
  <si>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</si>
  <si>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</si>
  <si>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</si>
  <si>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</si>
  <si>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</si>
  <si>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</si>
  <si>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</si>
  <si>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</si>
  <si>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</si>
  <si>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</si>
  <si>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</si>
  <si>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</si>
  <si>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</si>
  <si>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</si>
  <si>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</si>
  <si>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</si>
  <si>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</si>
  <si>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</si>
  <si>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</si>
  <si>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</si>
  <si>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</si>
  <si>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</si>
  <si>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</si>
  <si>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</si>
  <si>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</si>
  <si>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</si>
  <si>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</si>
  <si>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</si>
  <si>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</si>
  <si>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</si>
  <si>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</si>
  <si>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</si>
  <si>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</si>
  <si>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</si>
  <si>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</si>
  <si>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</si>
  <si>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</si>
  <si>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</si>
  <si>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</si>
  <si>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</si>
  <si>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</si>
  <si>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</si>
  <si>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</si>
  <si>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</si>
  <si>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</si>
  <si>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</si>
  <si>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</si>
  <si>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</si>
  <si>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</si>
  <si>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</si>
  <si>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</si>
  <si>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</si>
  <si>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</si>
  <si>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</si>
  <si>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</si>
  <si>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</si>
  <si>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</si>
  <si>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</si>
  <si>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</si>
  <si>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</si>
  <si>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</si>
  <si>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</si>
  <si>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</si>
  <si>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</si>
  <si>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</si>
  <si>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</si>
  <si>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</si>
  <si>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</si>
  <si>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</si>
  <si>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</si>
  <si>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</si>
  <si>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</si>
  <si>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</si>
  <si>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</si>
  <si>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</si>
  <si>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</si>
  <si>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</si>
  <si>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</si>
  <si>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</si>
  <si>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</si>
  <si>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</si>
  <si>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</si>
  <si>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</si>
  <si>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</si>
  <si>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</si>
  <si>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</si>
  <si>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</si>
  <si>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</si>
  <si>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</si>
  <si>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</si>
  <si>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</si>
  <si>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</si>
  <si>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</si>
  <si>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</si>
  <si>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</si>
  <si>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</si>
  <si>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</si>
  <si>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</si>
  <si>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</si>
  <si>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</si>
  <si>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</si>
  <si>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</si>
  <si>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</si>
  <si>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</si>
  <si>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</si>
  <si>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</si>
  <si>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</si>
  <si>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</si>
  <si>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</si>
  <si>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</si>
  <si>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</si>
  <si>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</si>
  <si>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</si>
  <si>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</si>
  <si>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</si>
  <si>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</si>
  <si>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</si>
  <si>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</si>
  <si>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</si>
  <si>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</si>
  <si>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</si>
  <si>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</si>
  <si>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</si>
  <si>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</si>
  <si>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</si>
  <si>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</si>
  <si>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</si>
  <si>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</si>
  <si>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</si>
  <si>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</si>
  <si>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</si>
  <si>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</si>
  <si>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</si>
  <si>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</si>
  <si>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</si>
  <si>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</si>
  <si>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</si>
  <si>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</si>
  <si>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</si>
  <si>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</si>
  <si>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</si>
  <si>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</si>
  <si>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</si>
  <si>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</si>
  <si>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</si>
  <si>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</si>
  <si>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</si>
  <si>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</si>
  <si>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</si>
  <si>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</si>
  <si>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</si>
  <si>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</si>
  <si>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</si>
  <si>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</si>
  <si>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</si>
  <si>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</si>
  <si>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</si>
  <si>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</si>
  <si>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</si>
  <si>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</si>
  <si>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</si>
  <si>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</si>
  <si>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</si>
  <si>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</si>
  <si>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</si>
  <si>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</si>
  <si>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</si>
  <si>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</si>
  <si>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</si>
  <si>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</si>
  <si>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</si>
  <si>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</si>
  <si>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</si>
  <si>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</si>
  <si>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</si>
  <si>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</si>
  <si>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</si>
  <si>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</si>
  <si>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</si>
  <si>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</si>
  <si>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</si>
  <si>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</si>
  <si>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</si>
  <si>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</si>
  <si>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</si>
  <si>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</si>
  <si>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</si>
  <si>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</si>
  <si>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</si>
  <si>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</si>
  <si>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</si>
  <si>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</si>
  <si>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</si>
  <si>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</si>
  <si>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</si>
  <si>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</si>
  <si>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</si>
  <si>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</si>
  <si>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</si>
  <si>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</si>
  <si>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</si>
  <si>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</si>
  <si>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</si>
  <si>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</si>
  <si>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</si>
  <si>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</si>
  <si>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</si>
  <si>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</si>
  <si>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</si>
  <si>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</si>
  <si>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</si>
  <si>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</si>
  <si>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</si>
  <si>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</si>
  <si>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</si>
  <si>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</si>
  <si>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</si>
  <si>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</si>
  <si>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</si>
  <si>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</si>
  <si>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</si>
  <si>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</si>
  <si>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</si>
  <si>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</si>
  <si>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</si>
  <si>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</si>
  <si>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</si>
  <si>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</si>
  <si>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</si>
  <si>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</si>
  <si>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</si>
  <si>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</si>
  <si>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</si>
  <si>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</si>
  <si>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</si>
  <si>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</si>
  <si>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</si>
  <si>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</si>
  <si>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</si>
  <si>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</si>
  <si>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</si>
  <si>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</si>
  <si>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</si>
  <si>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</si>
  <si>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</si>
  <si>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</si>
  <si>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</si>
  <si>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</si>
  <si>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</si>
  <si>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</si>
  <si>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</si>
  <si>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</si>
  <si>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</si>
  <si>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</si>
  <si>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</si>
  <si>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</si>
  <si>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</si>
  <si>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</si>
  <si>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</si>
  <si>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</si>
  <si>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</si>
  <si>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</si>
  <si>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</si>
  <si>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</si>
  <si>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</si>
  <si>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</si>
  <si>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</si>
  <si>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</si>
  <si>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</si>
  <si>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</si>
  <si>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</si>
  <si>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</si>
  <si>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</si>
  <si>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</si>
  <si>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</si>
  <si>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</si>
  <si>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</si>
  <si>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</si>
  <si>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</si>
  <si>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</si>
  <si>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</si>
  <si>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</si>
  <si>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</si>
  <si>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</si>
  <si>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</si>
  <si>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</si>
  <si>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</si>
  <si>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</si>
  <si>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</si>
  <si>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</si>
  <si>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</si>
  <si>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</si>
  <si>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</si>
  <si>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</si>
  <si>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</si>
  <si>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</si>
  <si>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</si>
  <si>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</si>
  <si>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</si>
  <si>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</si>
  <si>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</si>
  <si>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</si>
  <si>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</si>
  <si>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</si>
  <si>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</si>
  <si>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</si>
  <si>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</si>
  <si>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</si>
  <si>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</si>
  <si>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</si>
  <si>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</si>
  <si>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</si>
  <si>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</si>
  <si>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</si>
  <si>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</si>
  <si>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</si>
  <si>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</si>
  <si>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</si>
  <si>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</si>
  <si>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</si>
  <si>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</si>
  <si>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</si>
  <si>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</si>
  <si>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</si>
  <si>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</si>
  <si>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</si>
  <si>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</si>
  <si>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</si>
  <si>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</si>
  <si>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</si>
  <si>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</si>
  <si>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</si>
  <si>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</si>
  <si>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</si>
  <si>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</si>
  <si>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</si>
  <si>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</si>
  <si>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</si>
  <si>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</si>
  <si>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</si>
  <si>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</si>
  <si>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</si>
  <si>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</si>
  <si>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</si>
  <si>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</si>
  <si>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</si>
  <si>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</si>
  <si>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</si>
  <si>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</si>
  <si>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</si>
  <si>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</si>
  <si>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</si>
  <si>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</si>
  <si>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</si>
  <si>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</si>
  <si>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</si>
  <si>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</si>
  <si>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</si>
  <si>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</si>
  <si>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</si>
  <si>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</si>
  <si>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</si>
  <si>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</si>
  <si>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</si>
  <si>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</si>
  <si>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</si>
  <si>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</si>
  <si>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</si>
  <si>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</si>
  <si>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</si>
  <si>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</si>
  <si>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</si>
  <si>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</si>
  <si>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</si>
  <si>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</si>
  <si>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</si>
  <si>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</si>
  <si>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</si>
  <si>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</si>
  <si>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</si>
  <si>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</si>
  <si>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</si>
  <si>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</si>
  <si>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</si>
  <si>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</si>
  <si>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</si>
  <si>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</si>
  <si>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</si>
  <si>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</si>
  <si>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</si>
  <si>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</si>
  <si>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</si>
  <si>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</si>
  <si>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</si>
  <si>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</si>
  <si>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</si>
  <si>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</si>
  <si>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</si>
  <si>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</si>
  <si>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</si>
  <si>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</si>
  <si>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</si>
  <si>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</si>
  <si>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</si>
  <si>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</si>
  <si>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</si>
  <si>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</si>
  <si>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</si>
  <si>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</si>
  <si>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</si>
  <si>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</si>
  <si>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</si>
  <si>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</si>
  <si>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</si>
  <si>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</si>
  <si>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</si>
  <si>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</si>
  <si>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</si>
  <si>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</si>
  <si>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</si>
  <si>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</si>
  <si>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</si>
  <si>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</si>
  <si>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</si>
  <si>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</si>
  <si>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</si>
  <si>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</si>
  <si>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</si>
  <si>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</si>
  <si>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</si>
  <si>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</si>
  <si>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</si>
  <si>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</si>
  <si>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</si>
  <si>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</si>
  <si>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</si>
  <si>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</si>
  <si>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</si>
  <si>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</si>
  <si>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</si>
  <si>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</si>
  <si>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</si>
  <si>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</si>
  <si>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</si>
  <si>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</si>
  <si>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</si>
  <si>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</si>
  <si>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</si>
  <si>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</si>
  <si>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</si>
  <si>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</si>
  <si>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</si>
  <si>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</si>
  <si>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</si>
  <si>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</si>
  <si>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</si>
  <si>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</si>
  <si>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</si>
  <si>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</si>
  <si>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</si>
  <si>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</si>
  <si>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</si>
  <si>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</si>
  <si>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</si>
  <si>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</si>
  <si>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</si>
  <si>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</si>
  <si>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</si>
  <si>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</si>
  <si>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</si>
  <si>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</si>
  <si>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</si>
  <si>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</si>
  <si>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</si>
  <si>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</si>
  <si>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</si>
  <si>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</si>
  <si>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</si>
  <si>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</si>
  <si>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</si>
  <si>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</si>
  <si>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</si>
  <si>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</si>
  <si>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</si>
  <si>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</si>
  <si>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</si>
  <si>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</si>
  <si>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</si>
  <si>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</si>
  <si>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</si>
  <si>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</si>
  <si>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</si>
  <si>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</si>
  <si>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</si>
  <si>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</si>
  <si>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</si>
  <si>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</si>
  <si>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</si>
  <si>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</si>
  <si>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</si>
  <si>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</si>
  <si>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</si>
  <si>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</si>
  <si>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</si>
  <si>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</si>
  <si>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</si>
  <si>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</si>
  <si>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</si>
  <si>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</si>
  <si>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</si>
  <si>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</si>
  <si>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</si>
  <si>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</si>
  <si>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</si>
  <si>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</si>
  <si>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</si>
  <si>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</si>
  <si>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</si>
  <si>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</si>
  <si>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</si>
  <si>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</si>
  <si>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</si>
  <si>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</si>
  <si>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</si>
  <si>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</si>
  <si>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</si>
  <si>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</si>
  <si>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</si>
  <si>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</si>
  <si>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</si>
  <si>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</si>
  <si>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</si>
  <si>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</si>
  <si>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</si>
  <si>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</si>
  <si>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</si>
  <si>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</si>
  <si>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</si>
  <si>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</si>
  <si>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</si>
  <si>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</si>
  <si>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</si>
  <si>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</si>
  <si>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</si>
  <si>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</si>
  <si>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</si>
  <si>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</si>
  <si>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</si>
  <si>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</si>
  <si>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</si>
  <si>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</si>
  <si>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</si>
  <si>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</si>
  <si>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</si>
  <si>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</si>
  <si>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</si>
  <si>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</si>
  <si>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</si>
  <si>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</si>
  <si>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</si>
  <si>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</si>
  <si>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</si>
  <si>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</si>
  <si>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</si>
  <si>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</si>
  <si>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</si>
  <si>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</si>
  <si>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</si>
  <si>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</si>
  <si>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</si>
  <si>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</si>
  <si>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</si>
  <si>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</si>
  <si>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</si>
  <si>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</si>
  <si>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</si>
  <si>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</si>
  <si>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</si>
  <si>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</si>
  <si>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</si>
  <si>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</si>
  <si>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</si>
  <si>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</si>
  <si>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</si>
  <si>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</si>
  <si>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</si>
  <si>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</si>
  <si>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</si>
  <si>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</si>
  <si>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</si>
  <si>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</si>
  <si>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</si>
  <si>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</si>
  <si>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</si>
  <si>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</si>
  <si>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</si>
  <si>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</si>
  <si>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</si>
  <si>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</si>
  <si>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</si>
  <si>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</si>
  <si>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</si>
  <si>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</si>
  <si>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</si>
  <si>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</si>
  <si>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</si>
  <si>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</si>
  <si>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</si>
  <si>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</si>
  <si>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</si>
  <si>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</si>
  <si>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</si>
  <si>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</si>
  <si>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</si>
  <si>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</si>
  <si>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</si>
  <si>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</si>
  <si>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</si>
  <si>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</si>
  <si>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</si>
  <si>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</si>
  <si>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</si>
  <si>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</si>
  <si>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</si>
  <si>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</si>
  <si>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</si>
  <si>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</si>
  <si>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</si>
  <si>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</si>
  <si>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</si>
  <si>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</si>
  <si>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</si>
  <si>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</si>
  <si>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</si>
  <si>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</si>
  <si>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</si>
  <si>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</si>
  <si>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</si>
  <si>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</si>
  <si>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</si>
  <si>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</si>
  <si>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</si>
  <si>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</si>
  <si>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</si>
  <si>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</si>
  <si>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</si>
  <si>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</si>
  <si>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</si>
  <si>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</si>
  <si>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</si>
  <si>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</si>
  <si>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</si>
  <si>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</si>
  <si>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</si>
  <si>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</si>
  <si>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</si>
  <si>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</si>
  <si>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</si>
  <si>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</si>
  <si>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</si>
  <si>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</si>
  <si>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</si>
  <si>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</si>
  <si>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</si>
  <si>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</si>
  <si>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</si>
  <si>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</si>
  <si>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</si>
  <si>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</si>
  <si>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</si>
  <si>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</si>
  <si>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</si>
  <si>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</si>
  <si>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</si>
  <si>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</si>
  <si>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</si>
  <si>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</si>
  <si>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</si>
  <si>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</si>
  <si>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</si>
  <si>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</si>
  <si>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</si>
  <si>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</si>
  <si>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</si>
  <si>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</si>
  <si>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</si>
  <si>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</si>
  <si>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</si>
  <si>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</si>
  <si>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</si>
  <si>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</si>
  <si>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</si>
  <si>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</si>
  <si>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</si>
  <si>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</si>
  <si>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</si>
  <si>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</si>
  <si>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</si>
  <si>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</si>
  <si>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</si>
  <si>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</si>
  <si>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</si>
  <si>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</si>
  <si>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</si>
  <si>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</si>
  <si>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</si>
  <si>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</si>
  <si>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</si>
  <si>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</si>
  <si>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</si>
  <si>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</si>
  <si>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</si>
  <si>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</si>
  <si>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</si>
  <si>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</si>
  <si>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</si>
  <si>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</si>
  <si>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</si>
  <si>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</si>
  <si>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</si>
  <si>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</si>
  <si>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</si>
  <si>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</si>
  <si>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</si>
  <si>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</si>
  <si>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</si>
  <si>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</si>
  <si>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</si>
  <si>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</si>
  <si>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</si>
  <si>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</si>
  <si>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</si>
  <si>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</si>
  <si>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</si>
  <si>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</si>
  <si>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</si>
  <si>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</si>
  <si>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</si>
  <si>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</si>
  <si>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</si>
  <si>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</si>
  <si>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</si>
  <si>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</si>
  <si>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</si>
  <si>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</si>
  <si>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</si>
  <si>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</si>
  <si>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</si>
  <si>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</si>
  <si>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</si>
  <si>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</si>
  <si>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</si>
  <si>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</si>
  <si>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</si>
  <si>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</si>
  <si>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</si>
  <si>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</si>
  <si>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</si>
  <si>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</si>
  <si>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</si>
  <si>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</si>
  <si>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</si>
  <si>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</si>
  <si>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</si>
  <si>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</si>
  <si>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</si>
  <si>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</si>
  <si>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</si>
  <si>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</si>
  <si>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</si>
  <si>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</si>
  <si>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</si>
  <si>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</si>
  <si>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</si>
  <si>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</si>
  <si>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</si>
  <si>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</si>
  <si>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</si>
  <si>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</si>
  <si>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</si>
  <si>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</si>
  <si>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</si>
  <si>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</si>
  <si>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</si>
  <si>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</si>
  <si>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</si>
  <si>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</si>
  <si>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</si>
  <si>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</si>
  <si>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</si>
  <si>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</si>
  <si>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</si>
  <si>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</si>
  <si>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</si>
  <si>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</si>
  <si>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</si>
  <si>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</si>
  <si>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</si>
  <si>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</si>
  <si>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</si>
  <si>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</si>
  <si>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</si>
  <si>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</si>
  <si>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</si>
  <si>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</si>
  <si>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</si>
  <si>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</si>
  <si>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</si>
  <si>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</si>
  <si>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</si>
  <si>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</si>
  <si>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</si>
  <si>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</si>
  <si>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</si>
  <si>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</si>
  <si>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</si>
  <si>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</si>
  <si>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</si>
  <si>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</si>
  <si>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</si>
  <si>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</si>
  <si>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</si>
  <si>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</si>
  <si>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</si>
  <si>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</si>
  <si>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</si>
  <si>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</si>
  <si>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</si>
  <si>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</si>
  <si>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</si>
  <si>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</si>
  <si>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</si>
  <si>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</si>
  <si>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</si>
  <si>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</si>
  <si>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</si>
  <si>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</si>
  <si>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</si>
  <si>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</si>
  <si>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</si>
  <si>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</si>
  <si>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</si>
  <si>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</si>
  <si>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</si>
  <si>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</si>
  <si>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</si>
  <si>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</si>
  <si>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</si>
  <si>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</si>
  <si>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</si>
  <si>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</si>
  <si>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</si>
  <si>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</si>
  <si>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</si>
  <si>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</si>
  <si>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</si>
  <si>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</si>
  <si>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</si>
  <si>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</si>
  <si>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</si>
  <si>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</si>
  <si>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</si>
  <si>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</si>
  <si>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</si>
  <si>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</si>
  <si>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</si>
  <si>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</si>
  <si>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</si>
  <si>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</si>
  <si>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</si>
  <si>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</si>
  <si>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</si>
  <si>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</si>
  <si>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</si>
  <si>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</si>
  <si>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</si>
  <si>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</si>
  <si>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</si>
  <si>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</si>
  <si>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</si>
  <si>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</si>
  <si>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</si>
  <si>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</si>
  <si>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</si>
  <si>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</si>
  <si>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</si>
  <si>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</si>
  <si>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</si>
  <si>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</si>
  <si>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</si>
  <si>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</si>
  <si>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</si>
  <si>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</si>
  <si>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</si>
  <si>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</si>
  <si>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</si>
  <si>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</si>
  <si>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</si>
  <si>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</si>
  <si>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</si>
  <si>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</si>
  <si>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</si>
  <si>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</si>
  <si>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</si>
  <si>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</si>
  <si>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</si>
  <si>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</si>
  <si>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</si>
  <si>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</si>
  <si>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</si>
  <si>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</si>
  <si>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</si>
  <si>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</si>
  <si>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</si>
  <si>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</si>
  <si>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</si>
  <si>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</si>
  <si>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</si>
  <si>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</si>
  <si>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</si>
  <si>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</si>
  <si>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</si>
  <si>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</si>
  <si>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</si>
  <si>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</si>
  <si>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</si>
  <si>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</si>
  <si>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</si>
  <si>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</si>
  <si>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</si>
  <si>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</si>
  <si>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</si>
  <si>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</si>
  <si>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</si>
  <si>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</si>
  <si>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</si>
  <si>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</si>
  <si>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</si>
  <si>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</si>
  <si>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</si>
  <si>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</si>
  <si>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</si>
  <si>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</si>
  <si>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</si>
  <si>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</si>
  <si>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</si>
  <si>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</si>
  <si>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</si>
  <si>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</si>
  <si>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</si>
  <si>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</si>
  <si>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</si>
  <si>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</si>
  <si>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</si>
  <si>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</si>
  <si>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</si>
  <si>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</si>
  <si>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</si>
  <si>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</si>
  <si>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</si>
  <si>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</si>
  <si>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</si>
  <si>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</si>
  <si>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</si>
  <si>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</si>
  <si>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</si>
  <si>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</si>
  <si>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</si>
  <si>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</si>
  <si>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</si>
  <si>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</si>
  <si>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</si>
  <si>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</si>
  <si>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</si>
  <si>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</si>
  <si>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</si>
  <si>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</si>
  <si>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</si>
  <si>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</si>
  <si>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</si>
  <si>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</si>
  <si>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</si>
  <si>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</si>
  <si>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</si>
  <si>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</si>
  <si>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</si>
  <si>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</si>
  <si>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</si>
  <si>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</si>
  <si>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</si>
  <si>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</si>
  <si>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</si>
  <si>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</si>
  <si>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</si>
  <si>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</si>
  <si>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</si>
  <si>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</si>
  <si>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</si>
  <si>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</si>
  <si>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</si>
  <si>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</si>
  <si>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</si>
  <si>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</si>
  <si>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</si>
  <si>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</si>
  <si>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</si>
  <si>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</si>
  <si>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</si>
  <si>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</si>
  <si>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</si>
  <si>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</si>
  <si>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</si>
  <si>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</si>
  <si>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</si>
  <si>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</si>
  <si>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</si>
  <si>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</si>
  <si>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</si>
  <si>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</si>
  <si>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</si>
  <si>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</si>
  <si>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</si>
  <si>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</si>
  <si>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</si>
  <si>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</si>
  <si>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</si>
  <si>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</si>
  <si>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</si>
  <si>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</si>
  <si>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</si>
  <si>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</si>
  <si>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</si>
  <si>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</si>
  <si>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</si>
  <si>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</si>
  <si>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</si>
  <si>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</si>
  <si>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</si>
  <si>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</si>
  <si>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</si>
  <si>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</si>
  <si>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</si>
  <si>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</si>
  <si>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</si>
  <si>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</si>
  <si>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</si>
  <si>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</si>
  <si>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</si>
  <si>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</si>
  <si>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</si>
  <si>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</si>
  <si>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</si>
  <si>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</si>
  <si>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</si>
  <si>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</si>
  <si>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</si>
  <si>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</si>
  <si>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</si>
  <si>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</si>
  <si>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</si>
  <si>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</si>
  <si>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</si>
  <si>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</si>
  <si>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</si>
  <si>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</si>
  <si>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</si>
  <si>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</si>
  <si>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</si>
  <si>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</si>
  <si>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</si>
  <si>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</si>
  <si>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</si>
  <si>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</si>
  <si>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</si>
  <si>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</si>
  <si>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</si>
  <si>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</si>
  <si>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</si>
  <si>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</si>
  <si>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</si>
  <si>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</si>
  <si>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</si>
  <si>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</si>
  <si>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</si>
  <si>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</si>
  <si>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</si>
  <si>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</si>
  <si>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</si>
  <si>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</si>
  <si>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</si>
  <si>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</si>
  <si>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</si>
  <si>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</si>
  <si>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</si>
  <si>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</si>
  <si>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</si>
  <si>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</si>
  <si>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</si>
  <si>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</si>
  <si>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</si>
  <si>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</si>
  <si>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</si>
  <si>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</si>
  <si>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</si>
  <si>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</si>
  <si>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</si>
  <si>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</si>
  <si>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</si>
  <si>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</si>
  <si>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</si>
  <si>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</si>
  <si>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</si>
  <si>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</si>
  <si>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</si>
  <si>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</si>
  <si>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</si>
  <si>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</si>
  <si>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</si>
  <si>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</si>
  <si>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</si>
  <si>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</si>
  <si>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</si>
  <si>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</si>
  <si>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</si>
  <si>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</si>
  <si>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</si>
  <si>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</si>
  <si>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</si>
  <si>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</si>
  <si>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</si>
  <si>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</si>
  <si>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</si>
  <si>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</si>
  <si>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</si>
  <si>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</si>
  <si>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</si>
  <si>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</si>
  <si>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</si>
  <si>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</si>
  <si>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</si>
  <si>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</si>
  <si>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</si>
  <si>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</si>
  <si>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</si>
  <si>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</si>
  <si>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</si>
  <si>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</si>
  <si>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</si>
  <si>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</si>
  <si>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</si>
  <si>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</si>
  <si>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</si>
  <si>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</si>
  <si>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</si>
  <si>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</si>
  <si>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</si>
  <si>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</si>
  <si>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</si>
  <si>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</si>
  <si>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</si>
  <si>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</si>
  <si>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</si>
  <si>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</si>
  <si>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</si>
  <si>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</si>
  <si>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</si>
  <si>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</si>
  <si>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</si>
  <si>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</si>
  <si>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</si>
  <si>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</si>
  <si>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</si>
  <si>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</si>
  <si>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</si>
  <si>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</si>
  <si>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</si>
  <si>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</si>
  <si>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</si>
  <si>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</si>
  <si>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</si>
  <si>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</si>
  <si>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</si>
  <si>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</si>
  <si>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</si>
  <si>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</si>
  <si>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</si>
  <si>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</si>
  <si>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</si>
  <si>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</si>
  <si>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</si>
  <si>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</si>
  <si>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</si>
  <si>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</si>
  <si>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</si>
  <si>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</si>
  <si>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</si>
  <si>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</si>
  <si>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</si>
  <si>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</si>
  <si>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</si>
  <si>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</si>
  <si>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</si>
  <si>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</si>
  <si>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</si>
  <si>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</si>
  <si>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</si>
  <si>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</si>
  <si>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</si>
  <si>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</si>
  <si>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</si>
  <si>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</si>
  <si>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</si>
  <si>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</si>
  <si>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</si>
  <si>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</si>
  <si>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</si>
  <si>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</si>
  <si>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</si>
  <si>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</si>
  <si>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</si>
  <si>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</si>
  <si>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</si>
  <si>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</si>
  <si>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</si>
  <si>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</si>
  <si>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</si>
  <si>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</si>
  <si>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</si>
  <si>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</si>
  <si>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</si>
  <si>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</si>
  <si>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</si>
  <si>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</si>
  <si>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</si>
  <si>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</si>
  <si>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</si>
  <si>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</si>
  <si>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</si>
  <si>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</si>
  <si>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</si>
  <si>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</si>
  <si>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</si>
  <si>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</si>
  <si>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</si>
  <si>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</si>
  <si>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</si>
  <si>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</si>
  <si>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</si>
  <si>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</si>
  <si>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</si>
  <si>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</si>
  <si>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</si>
  <si>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</si>
  <si>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</si>
  <si>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</si>
  <si>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</si>
  <si>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</si>
  <si>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</si>
  <si>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</si>
  <si>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</si>
  <si>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</si>
  <si>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</si>
  <si>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</si>
  <si>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</si>
  <si>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</si>
  <si>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</si>
  <si>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</si>
  <si>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</si>
  <si>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</si>
  <si>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</si>
  <si>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</si>
  <si>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</si>
  <si>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</si>
  <si>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</si>
  <si>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</si>
  <si>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</si>
  <si>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</si>
  <si>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</si>
  <si>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</si>
  <si>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</si>
  <si>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</si>
  <si>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</si>
  <si>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</si>
  <si>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</si>
  <si>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</si>
  <si>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</si>
  <si>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</si>
  <si>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</si>
  <si>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</si>
  <si>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</si>
  <si>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</si>
  <si>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</si>
  <si>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</si>
  <si>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</si>
  <si>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</si>
  <si>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</si>
  <si>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</si>
  <si>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</si>
  <si>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</si>
  <si>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</si>
  <si>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</si>
  <si>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</si>
  <si>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</si>
  <si>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</si>
  <si>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</si>
  <si>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</si>
  <si>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</si>
  <si>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</si>
  <si>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</si>
  <si>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</si>
  <si>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</si>
  <si>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</si>
  <si>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</si>
  <si>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</si>
  <si>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</si>
  <si>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</si>
  <si>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</si>
  <si>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</si>
  <si>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</si>
  <si>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</si>
  <si>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</si>
  <si>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</si>
  <si>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</si>
  <si>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</si>
  <si>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</si>
  <si>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</si>
  <si>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</si>
  <si>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</si>
  <si>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</si>
  <si>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</si>
  <si>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</si>
  <si>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</si>
  <si>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</si>
  <si>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</si>
  <si>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</si>
  <si>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</si>
  <si>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</si>
  <si>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</si>
  <si>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</si>
  <si>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</si>
  <si>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</si>
  <si>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</si>
  <si>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</si>
  <si>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</si>
  <si>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</si>
  <si>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</si>
  <si>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</si>
  <si>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</si>
  <si>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</si>
  <si>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</si>
  <si>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</si>
  <si>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</si>
  <si>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</si>
  <si>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</si>
  <si>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</si>
  <si>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</si>
  <si>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</si>
  <si>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</si>
  <si>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</si>
  <si>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</si>
  <si>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</si>
  <si>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</si>
  <si>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</si>
  <si>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</si>
  <si>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</si>
  <si>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</si>
  <si>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</si>
  <si>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</si>
  <si>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</si>
  <si>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</si>
  <si>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</si>
  <si>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</si>
  <si>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</si>
  <si>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</si>
  <si>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</si>
  <si>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</si>
  <si>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</si>
  <si>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</si>
  <si>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</si>
  <si>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</si>
  <si>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</si>
  <si>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</si>
  <si>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</si>
  <si>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</si>
  <si>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</si>
  <si>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</si>
  <si>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</si>
  <si>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</si>
  <si>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</si>
  <si>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</si>
  <si>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</si>
  <si>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</si>
  <si>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</si>
  <si>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</si>
  <si>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</si>
  <si>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</si>
  <si>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</si>
  <si>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</si>
  <si>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</si>
  <si>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</si>
  <si>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</si>
  <si>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</si>
  <si>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</si>
  <si>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</si>
  <si>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</si>
  <si>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</si>
  <si>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</si>
  <si>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</si>
  <si>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</si>
  <si>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</si>
  <si>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</si>
  <si>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</si>
  <si>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</si>
  <si>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</si>
  <si>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</si>
  <si>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</si>
  <si>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</si>
  <si>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</si>
  <si>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</si>
  <si>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</si>
  <si>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</si>
  <si>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</si>
  <si>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</si>
  <si>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</si>
  <si>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</si>
  <si>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</si>
  <si>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</si>
  <si>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</si>
  <si>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</si>
  <si>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</si>
  <si>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</si>
  <si>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</si>
  <si>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</si>
  <si>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</si>
  <si>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</si>
  <si>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</si>
  <si>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</si>
  <si>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</si>
  <si>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</si>
  <si>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</si>
  <si>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</si>
  <si>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</si>
  <si>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</si>
  <si>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</si>
  <si>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</si>
  <si>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</si>
  <si>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</si>
  <si>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</si>
  <si>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</si>
  <si>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</si>
  <si>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</si>
  <si>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</si>
  <si>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</si>
  <si>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</si>
  <si>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</si>
  <si>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</si>
  <si>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</si>
  <si>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</si>
  <si>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</si>
  <si>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</si>
  <si>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</si>
  <si>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</si>
  <si>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</si>
  <si>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</si>
  <si>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</si>
  <si>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</si>
  <si>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</si>
  <si>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</si>
  <si>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</si>
  <si>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</si>
  <si>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</si>
  <si>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</si>
  <si>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</si>
  <si>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</si>
  <si>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</si>
  <si>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</si>
  <si>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</si>
  <si>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</si>
  <si>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</si>
  <si>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</si>
  <si>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</si>
  <si>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</si>
  <si>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</si>
  <si>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</si>
  <si>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</si>
  <si>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</si>
  <si>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</si>
  <si>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</si>
  <si>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</si>
  <si>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</si>
  <si>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</si>
  <si>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</si>
  <si>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</si>
  <si>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</si>
  <si>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</si>
  <si>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</si>
  <si>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</si>
  <si>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</si>
  <si>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</si>
  <si>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</si>
  <si>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</si>
  <si>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</si>
  <si>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</si>
  <si>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</si>
  <si>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</si>
  <si>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</si>
  <si>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</si>
  <si>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</si>
  <si>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</si>
  <si>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</si>
  <si>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</si>
  <si>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</si>
  <si>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</si>
  <si>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</si>
  <si>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</si>
  <si>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</si>
  <si>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</si>
  <si>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</si>
  <si>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</si>
  <si>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</si>
  <si>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</si>
  <si>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</si>
  <si>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</si>
  <si>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</si>
  <si>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</si>
  <si>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</si>
  <si>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</si>
  <si>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</si>
  <si>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</si>
  <si>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</si>
  <si>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</si>
  <si>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</si>
  <si>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</si>
  <si>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</si>
  <si>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</si>
  <si>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</si>
  <si>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</si>
  <si>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</si>
  <si>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</si>
  <si>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</si>
  <si>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</si>
  <si>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</si>
  <si>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</si>
  <si>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</si>
  <si>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</si>
  <si>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</si>
  <si>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</si>
  <si>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</si>
  <si>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</si>
  <si>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</si>
  <si>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</si>
  <si>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</si>
  <si>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</si>
  <si>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</si>
  <si>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</si>
  <si>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</si>
  <si>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</si>
  <si>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</si>
  <si>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</si>
  <si>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</si>
  <si>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</si>
  <si>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</si>
  <si>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</si>
  <si>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</si>
  <si>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</si>
  <si>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</si>
  <si>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</si>
  <si>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</si>
  <si>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</si>
  <si>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</si>
  <si>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</si>
  <si>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</si>
  <si>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</si>
  <si>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</si>
  <si>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</si>
  <si>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</si>
  <si>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</si>
  <si>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</si>
  <si>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</si>
  <si>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</si>
  <si>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</si>
  <si>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</si>
  <si>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</si>
  <si>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</si>
  <si>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</si>
  <si>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</si>
  <si>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</si>
  <si>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</si>
  <si>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</si>
  <si>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</si>
  <si>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</si>
  <si>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</si>
  <si>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</si>
  <si>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</si>
  <si>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</si>
  <si>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</si>
  <si>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</si>
  <si>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</si>
  <si>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</si>
  <si>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</si>
  <si>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</si>
  <si>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</si>
  <si>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</si>
  <si>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</si>
  <si>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</si>
  <si>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</si>
  <si>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</si>
  <si>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</si>
  <si>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</si>
  <si>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</si>
  <si>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</si>
  <si>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</si>
  <si>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</si>
  <si>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</si>
  <si>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</si>
  <si>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</si>
  <si>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</si>
  <si>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</si>
  <si>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</si>
  <si>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</si>
  <si>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</si>
  <si>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</si>
  <si>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</si>
  <si>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</si>
  <si>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</si>
  <si>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</si>
  <si>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</si>
  <si>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</si>
  <si>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</si>
  <si>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</si>
  <si>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</si>
  <si>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</si>
  <si>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</si>
  <si>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</si>
  <si>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</si>
  <si>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</si>
  <si>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</si>
  <si>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</si>
  <si>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</si>
  <si>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</si>
  <si>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</si>
  <si>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</si>
  <si>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</si>
  <si>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</si>
  <si>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</si>
  <si>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</si>
  <si>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</si>
  <si>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</si>
  <si>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</si>
  <si>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</si>
  <si>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</si>
  <si>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</si>
  <si>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</si>
  <si>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</si>
  <si>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</si>
  <si>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</si>
  <si>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</si>
  <si>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</si>
  <si>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</si>
  <si>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</si>
  <si>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</si>
  <si>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</si>
  <si>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</si>
  <si>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</si>
  <si>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</si>
  <si>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</si>
  <si>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</si>
  <si>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</si>
  <si>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</si>
  <si>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</si>
  <si>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</si>
  <si>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</si>
  <si>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</si>
  <si>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</si>
  <si>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</si>
  <si>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</si>
  <si>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</si>
  <si>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</si>
  <si>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</si>
  <si>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</si>
  <si>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</si>
  <si>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</si>
  <si>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</si>
  <si>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</si>
  <si>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</si>
  <si>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</si>
  <si>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</si>
  <si>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</si>
  <si>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</si>
  <si>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</si>
  <si>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</si>
  <si>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</si>
  <si>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</si>
  <si>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</si>
  <si>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</si>
  <si>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</si>
  <si>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</si>
  <si>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</si>
  <si>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</si>
  <si>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</si>
  <si>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</si>
  <si>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</si>
  <si>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</si>
  <si>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</si>
  <si>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</si>
  <si>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</si>
  <si>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</si>
  <si>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</si>
  <si>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</si>
  <si>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</si>
  <si>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</si>
  <si>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</si>
  <si>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</si>
  <si>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</si>
  <si>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</si>
  <si>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</si>
  <si>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</si>
  <si>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</si>
  <si>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</si>
  <si>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</si>
  <si>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</si>
  <si>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</si>
  <si>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</si>
  <si>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</si>
  <si>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</si>
  <si>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</si>
  <si>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</si>
  <si>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</si>
  <si>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</si>
  <si>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</si>
  <si>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</si>
  <si>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</si>
  <si>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</si>
  <si>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</si>
  <si>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</si>
  <si>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</si>
  <si>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</si>
  <si>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</si>
  <si>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</si>
  <si>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</si>
  <si>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</si>
  <si>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</si>
  <si>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</si>
  <si>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</si>
  <si>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</si>
  <si>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</si>
  <si>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</si>
  <si>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</si>
  <si>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</si>
  <si>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</si>
  <si>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</si>
  <si>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</si>
  <si>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</si>
  <si>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</si>
  <si>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</si>
  <si>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</si>
  <si>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</si>
  <si>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</si>
  <si>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</si>
  <si>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</si>
  <si>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</si>
  <si>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</si>
  <si>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</si>
  <si>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</si>
  <si>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</si>
  <si>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</si>
  <si>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</si>
  <si>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</si>
  <si>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</si>
  <si>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</si>
  <si>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</si>
  <si>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</si>
  <si>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</si>
  <si>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</si>
  <si>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</si>
  <si>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</si>
  <si>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</si>
  <si>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</si>
  <si>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</si>
  <si>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</si>
  <si>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</si>
  <si>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</si>
  <si>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</si>
  <si>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</si>
  <si>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</si>
  <si>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</si>
  <si>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</si>
  <si>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</si>
  <si>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</si>
  <si>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</si>
  <si>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</si>
  <si>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</si>
  <si>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</si>
  <si>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</si>
  <si>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</si>
  <si>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</si>
  <si>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</si>
  <si>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</si>
  <si>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</si>
  <si>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</si>
  <si>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</si>
  <si>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</si>
  <si>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</si>
  <si>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</si>
  <si>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</si>
  <si>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</si>
  <si>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</si>
  <si>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</si>
  <si>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</si>
  <si>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</si>
  <si>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</si>
  <si>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</si>
  <si>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</si>
  <si>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</si>
  <si>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</si>
  <si>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</si>
  <si>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</si>
  <si>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</si>
  <si>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</si>
  <si>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</si>
  <si>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</si>
  <si>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</si>
  <si>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</si>
  <si>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</si>
  <si>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</si>
  <si>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</si>
  <si>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</si>
  <si>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</si>
  <si>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</si>
  <si>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</si>
  <si>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</si>
  <si>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</si>
  <si>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</si>
  <si>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</si>
  <si>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</si>
  <si>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</si>
  <si>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</si>
  <si>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</si>
  <si>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</si>
  <si>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</si>
  <si>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</si>
  <si>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</si>
  <si>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</si>
  <si>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</si>
  <si>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</si>
  <si>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</si>
  <si>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</si>
  <si>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</si>
  <si>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</si>
  <si>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</si>
  <si>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</si>
  <si>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</si>
  <si>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</si>
  <si>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</si>
  <si>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</si>
  <si>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</si>
  <si>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</si>
  <si>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</si>
  <si>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</si>
  <si>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</si>
  <si>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</si>
  <si>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</si>
  <si>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</si>
  <si>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</si>
  <si>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</si>
  <si>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</si>
  <si>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</si>
  <si>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</si>
  <si>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</si>
  <si>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</si>
  <si>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</si>
  <si>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</si>
  <si>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</si>
  <si>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</si>
  <si>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</si>
  <si>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</si>
  <si>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</si>
  <si>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</si>
  <si>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</si>
  <si>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</si>
  <si>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</si>
  <si>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</si>
  <si>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</si>
  <si>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</si>
  <si>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</si>
  <si>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</si>
  <si>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</si>
  <si>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</si>
  <si>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</si>
  <si>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</si>
  <si>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</si>
  <si>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</si>
  <si>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</si>
  <si>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</si>
  <si>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</si>
  <si>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</si>
  <si>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</si>
  <si>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</si>
  <si>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</si>
  <si>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</si>
  <si>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</si>
  <si>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</si>
  <si>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</si>
  <si>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</si>
  <si>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</si>
  <si>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</si>
  <si>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</si>
  <si>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</si>
  <si>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</si>
  <si>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</si>
  <si>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</si>
  <si>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</si>
  <si>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</si>
  <si>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</si>
  <si>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</si>
  <si>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</si>
  <si>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</si>
  <si>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</si>
  <si>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</si>
  <si>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</si>
  <si>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</si>
  <si>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</si>
  <si>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</si>
  <si>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</si>
  <si>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</si>
  <si>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</si>
  <si>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</si>
  <si>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</si>
  <si>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</si>
  <si>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</si>
  <si>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</si>
  <si>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</si>
  <si>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</si>
  <si>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</si>
  <si>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</si>
  <si>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</si>
  <si>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</si>
  <si>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</si>
  <si>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</si>
  <si>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</si>
  <si>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</si>
  <si>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</si>
  <si>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</si>
  <si>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</si>
  <si>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</si>
  <si>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</si>
  <si>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</si>
  <si>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</si>
  <si>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</si>
  <si>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</si>
  <si>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</si>
  <si>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</si>
  <si>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</si>
  <si>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</si>
  <si>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</si>
  <si>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</si>
  <si>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</si>
  <si>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</si>
  <si>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</si>
  <si>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</si>
  <si>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</si>
  <si>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</si>
  <si>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</si>
  <si>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</si>
  <si>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</si>
  <si>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</si>
  <si>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</si>
  <si>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</si>
  <si>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</si>
  <si>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</si>
  <si>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</si>
  <si>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</si>
  <si>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</si>
  <si>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</si>
  <si>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</si>
  <si>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</si>
  <si>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</si>
  <si>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</si>
  <si>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</si>
  <si>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</si>
  <si>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</si>
  <si>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</si>
  <si>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</si>
  <si>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</si>
  <si>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</si>
  <si>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</si>
  <si>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</si>
  <si>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</si>
  <si>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</si>
  <si>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</si>
  <si>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</si>
  <si>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</si>
  <si>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</si>
  <si>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</si>
  <si>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</si>
  <si>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</si>
  <si>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</si>
  <si>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</si>
  <si>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</si>
  <si>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</si>
  <si>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</si>
  <si>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</si>
  <si>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</si>
  <si>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</si>
  <si>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</si>
  <si>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</si>
  <si>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</si>
  <si>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</si>
  <si>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</si>
  <si>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</si>
  <si>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</si>
  <si>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</si>
  <si>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</si>
  <si>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</si>
  <si>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</si>
  <si>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</si>
  <si>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</si>
  <si>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</si>
  <si>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</si>
  <si>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</si>
  <si>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</si>
  <si>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</si>
  <si>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</si>
  <si>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</si>
  <si>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</si>
  <si>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</si>
  <si>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</si>
  <si>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</si>
  <si>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</si>
  <si>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</si>
  <si>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</si>
  <si>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</si>
  <si>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</si>
  <si>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</si>
  <si>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</si>
  <si>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</si>
  <si>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</si>
  <si>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</si>
  <si>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</si>
  <si>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</si>
  <si>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</si>
  <si>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</si>
  <si>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</si>
  <si>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</si>
  <si>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</si>
  <si>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</si>
  <si>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</si>
  <si>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</si>
  <si>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</si>
  <si>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</si>
  <si>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</si>
  <si>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</si>
  <si>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</si>
  <si>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</si>
  <si>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</si>
  <si>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</si>
  <si>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</si>
  <si>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</si>
  <si>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</si>
  <si>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</si>
  <si>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</si>
  <si>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</si>
  <si>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</si>
  <si>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</si>
  <si>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</si>
  <si>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</si>
  <si>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</si>
  <si>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</si>
  <si>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</si>
  <si>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</si>
  <si>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</si>
  <si>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</si>
  <si>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</si>
  <si>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</si>
  <si>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</si>
  <si>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</si>
  <si>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</si>
  <si>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</si>
  <si>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</si>
  <si>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</si>
  <si>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</si>
  <si>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</si>
  <si>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</si>
  <si>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</si>
  <si>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</si>
  <si>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</si>
  <si>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</si>
  <si>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</si>
  <si>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</si>
  <si>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</si>
  <si>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</si>
  <si>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</si>
  <si>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</si>
  <si>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</si>
  <si>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</si>
  <si>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</si>
  <si>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</si>
  <si>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</si>
  <si>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</si>
  <si>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</si>
  <si>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</si>
  <si>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</si>
  <si>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</si>
  <si>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</si>
  <si>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</si>
  <si>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</si>
  <si>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</si>
  <si>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</si>
  <si>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</si>
  <si>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</si>
  <si>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</si>
  <si>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</si>
  <si>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</si>
  <si>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</si>
  <si>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</si>
  <si>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</si>
  <si>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</si>
  <si>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</si>
  <si>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</si>
  <si>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</si>
  <si>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</si>
  <si>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</si>
  <si>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</si>
  <si>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</si>
  <si>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</si>
  <si>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</si>
  <si>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</si>
  <si>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</si>
  <si>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</si>
  <si>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</si>
  <si>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</si>
  <si>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</si>
  <si>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</si>
  <si>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</si>
  <si>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</si>
  <si>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</si>
  <si>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</si>
  <si>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</si>
  <si>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</si>
  <si>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</si>
  <si>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</si>
  <si>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</si>
  <si>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</si>
  <si>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</si>
  <si>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</si>
  <si>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</si>
  <si>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</si>
  <si>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</si>
  <si>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</si>
  <si>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</si>
  <si>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</si>
  <si>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</si>
  <si>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</si>
  <si>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</si>
  <si>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</si>
  <si>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</si>
  <si>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</si>
  <si>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</si>
  <si>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</si>
  <si>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</si>
  <si>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</si>
  <si>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</si>
  <si>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</si>
  <si>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</si>
  <si>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</si>
  <si>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</si>
  <si>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</si>
  <si>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</si>
  <si>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</si>
  <si>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</si>
  <si>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</si>
  <si>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</si>
  <si>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</si>
  <si>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</si>
  <si>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</si>
  <si>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</si>
  <si>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</si>
  <si>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</si>
  <si>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</si>
  <si>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</si>
  <si>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</si>
  <si>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</si>
  <si>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</si>
  <si>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</si>
  <si>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</si>
  <si>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</si>
  <si>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</si>
  <si>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</si>
  <si>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</si>
  <si>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</si>
  <si>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</si>
  <si>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</si>
  <si>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</si>
  <si>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</si>
  <si>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</si>
  <si>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</si>
  <si>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</si>
  <si>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</si>
  <si>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</si>
  <si>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</si>
  <si>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</si>
  <si>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</si>
  <si>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</si>
  <si>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</si>
  <si>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</si>
  <si>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</si>
  <si>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</si>
  <si>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</si>
  <si>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</si>
  <si>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</si>
  <si>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</si>
  <si>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</si>
  <si>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</si>
  <si>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</si>
  <si>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</si>
  <si>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</si>
  <si>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</si>
  <si>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</si>
  <si>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</si>
  <si>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</si>
  <si>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</si>
  <si>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</si>
  <si>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</si>
  <si>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</si>
  <si>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</si>
  <si>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</si>
  <si>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</si>
  <si>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</si>
  <si>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</si>
  <si>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</si>
  <si>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</si>
  <si>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</si>
  <si>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</si>
  <si>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</si>
  <si>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</si>
  <si>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</si>
  <si>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</si>
  <si>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</si>
  <si>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</si>
  <si>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</si>
  <si>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</si>
  <si>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</si>
  <si>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</si>
  <si>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</si>
  <si>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</si>
  <si>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</si>
  <si>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</si>
  <si>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</si>
  <si>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</si>
  <si>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</si>
  <si>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</si>
  <si>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</si>
  <si>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</si>
  <si>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</si>
  <si>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</si>
  <si>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</si>
  <si>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</si>
  <si>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</si>
  <si>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</si>
  <si>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</si>
  <si>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</si>
  <si>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</si>
  <si>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</si>
  <si>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</si>
  <si>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</si>
  <si>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</si>
  <si>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</si>
  <si>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</si>
  <si>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</si>
  <si>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</si>
  <si>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</si>
  <si>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</si>
  <si>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</si>
  <si>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</si>
  <si>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</si>
  <si>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</si>
  <si>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</si>
  <si>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</si>
  <si>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</si>
  <si>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</si>
  <si>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</si>
  <si>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</si>
  <si>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</si>
  <si>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</si>
  <si>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</si>
  <si>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</si>
  <si>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</si>
  <si>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</si>
  <si>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</si>
  <si>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</si>
  <si>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</si>
  <si>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</si>
  <si>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</si>
  <si>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</si>
  <si>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</si>
  <si>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</si>
  <si>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</si>
  <si>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</si>
  <si>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</si>
  <si>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</si>
  <si>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</si>
  <si>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</si>
  <si>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</si>
  <si>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</si>
  <si>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</si>
  <si>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</si>
  <si>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</si>
  <si>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</si>
  <si>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</si>
  <si>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</si>
  <si>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</si>
  <si>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</si>
  <si>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</si>
  <si>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</si>
  <si>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</si>
  <si>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</si>
  <si>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</si>
  <si>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</si>
  <si>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</si>
  <si>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</si>
  <si>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</si>
  <si>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</si>
  <si>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</si>
  <si>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</si>
  <si>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</si>
  <si>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</si>
  <si>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</si>
  <si>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</si>
  <si>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</si>
  <si>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</si>
  <si>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</si>
  <si>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</si>
  <si>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</si>
  <si>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</si>
  <si>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</si>
  <si>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</si>
  <si>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</si>
  <si>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</si>
  <si>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</si>
  <si>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</si>
  <si>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</si>
  <si>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</si>
  <si>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</si>
  <si>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</si>
  <si>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</si>
  <si>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</si>
  <si>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</si>
  <si>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</si>
  <si>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</si>
  <si>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</si>
  <si>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</si>
  <si>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</si>
  <si>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</si>
  <si>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</si>
  <si>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</si>
  <si>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</si>
  <si>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</si>
  <si>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</si>
  <si>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</si>
  <si>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</si>
  <si>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</si>
  <si>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</si>
  <si>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</si>
  <si>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</si>
  <si>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</si>
  <si>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</si>
  <si>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</si>
  <si>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</si>
  <si>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</si>
  <si>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</si>
  <si>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</si>
  <si>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</si>
  <si>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</si>
  <si>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</si>
  <si>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</si>
  <si>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</si>
  <si>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</si>
  <si>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</si>
  <si>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</si>
  <si>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</si>
  <si>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</si>
  <si>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</si>
  <si>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</si>
  <si>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</si>
  <si>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</si>
  <si>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</si>
  <si>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</si>
  <si>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</si>
  <si>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</si>
  <si>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</si>
  <si>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</si>
  <si>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</si>
  <si>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</si>
  <si>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</si>
  <si>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</si>
  <si>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</si>
  <si>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</si>
  <si>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</si>
  <si>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</si>
  <si>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</si>
  <si>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</si>
  <si>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</si>
  <si>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</si>
  <si>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</si>
  <si>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</si>
  <si>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</si>
  <si>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</si>
  <si>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</si>
  <si>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</si>
  <si>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</si>
  <si>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</si>
  <si>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</si>
  <si>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</si>
  <si>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</si>
  <si>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</si>
  <si>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</si>
  <si>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</si>
  <si>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</si>
  <si>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</si>
  <si>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</si>
  <si>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</si>
  <si>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</si>
  <si>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</si>
  <si>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</si>
  <si>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</si>
  <si>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</si>
  <si>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</si>
  <si>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</si>
  <si>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</si>
  <si>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</si>
  <si>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</si>
  <si>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</si>
  <si>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</si>
  <si>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</si>
  <si>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</si>
  <si>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</si>
  <si>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</si>
  <si>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</si>
  <si>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</si>
  <si>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</si>
  <si>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</si>
  <si>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</si>
  <si>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</si>
  <si>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</si>
  <si>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</si>
  <si>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</si>
  <si>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</si>
  <si>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</si>
  <si>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</si>
  <si>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</si>
  <si>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</si>
  <si>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</si>
  <si>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</si>
  <si>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</si>
  <si>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</si>
  <si>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</si>
  <si>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</si>
  <si>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</si>
  <si>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</si>
  <si>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</si>
  <si>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</si>
  <si>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</si>
  <si>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</si>
  <si>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</si>
  <si>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</si>
  <si>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</si>
  <si>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</si>
  <si>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</si>
  <si>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</si>
  <si>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</si>
  <si>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</si>
  <si>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</si>
  <si>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</si>
  <si>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</si>
  <si>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</si>
  <si>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</si>
  <si>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</si>
  <si>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</si>
  <si>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</si>
  <si>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</si>
  <si>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</si>
  <si>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</si>
  <si>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</si>
  <si>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</si>
  <si>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</si>
  <si>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</si>
  <si>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</si>
  <si>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</si>
  <si>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</si>
  <si>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</si>
  <si>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</si>
  <si>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</si>
  <si>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</si>
  <si>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</si>
  <si>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</si>
  <si>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</si>
  <si>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</si>
  <si>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</si>
  <si>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</si>
  <si>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</si>
  <si>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</si>
  <si>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</si>
  <si>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</si>
  <si>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</si>
  <si>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</si>
  <si>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</si>
  <si>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</si>
  <si>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</si>
  <si>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</si>
  <si>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</si>
  <si>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</si>
  <si>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</si>
  <si>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</si>
  <si>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</si>
  <si>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</si>
  <si>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</si>
  <si>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</si>
  <si>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</si>
  <si>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</si>
  <si>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</si>
  <si>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</si>
  <si>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</si>
  <si>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</si>
  <si>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</si>
  <si>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</si>
  <si>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</si>
  <si>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</si>
  <si>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</si>
  <si>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</si>
  <si>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</si>
  <si>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</si>
  <si>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</si>
  <si>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</si>
  <si>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</si>
  <si>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</si>
  <si>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</si>
  <si>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</si>
  <si>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</si>
  <si>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</si>
  <si>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</si>
  <si>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</si>
  <si>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</si>
  <si>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</si>
  <si>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</si>
  <si>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</si>
  <si>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</si>
  <si>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</si>
  <si>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</si>
  <si>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</si>
  <si>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</si>
  <si>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</si>
  <si>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</si>
  <si>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</si>
  <si>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</si>
  <si>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</si>
  <si>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</si>
  <si>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</si>
  <si>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</si>
  <si>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</si>
  <si>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</si>
  <si>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</si>
  <si>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</si>
  <si>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</si>
  <si>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</si>
  <si>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</si>
  <si>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</si>
  <si>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</si>
  <si>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</si>
  <si>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</si>
  <si>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</si>
  <si>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</si>
  <si>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</si>
  <si>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</si>
  <si>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</si>
  <si>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</si>
  <si>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</si>
  <si>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</si>
  <si>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</si>
  <si>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</si>
  <si>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</si>
  <si>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</si>
  <si>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</si>
  <si>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</si>
  <si>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</si>
  <si>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</si>
  <si>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</si>
  <si>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</si>
  <si>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</si>
  <si>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</si>
  <si>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</si>
  <si>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</si>
  <si>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</si>
  <si>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</si>
  <si>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</si>
  <si>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</si>
  <si>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</si>
  <si>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</si>
  <si>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</si>
  <si>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</si>
  <si>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</si>
  <si>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</si>
  <si>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</si>
  <si>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</si>
  <si>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</si>
  <si>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</si>
  <si>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</si>
  <si>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</si>
  <si>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</si>
  <si>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</si>
  <si>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</si>
  <si>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</si>
  <si>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</si>
  <si>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</si>
  <si>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</si>
  <si>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</si>
  <si>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</si>
  <si>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</si>
  <si>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</si>
  <si>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</si>
  <si>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</si>
  <si>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</si>
  <si>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</si>
  <si>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</si>
  <si>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</si>
  <si>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</si>
  <si>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</si>
  <si>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</si>
  <si>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</si>
  <si>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</si>
  <si>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</si>
  <si>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</si>
  <si>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</si>
  <si>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</si>
  <si>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</si>
  <si>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</si>
  <si>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</si>
  <si>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</si>
  <si>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</si>
  <si>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</si>
  <si>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</si>
  <si>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</si>
  <si>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</si>
  <si>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</si>
  <si>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</si>
  <si>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</si>
  <si>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</si>
  <si>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</si>
  <si>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</si>
  <si>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</si>
  <si>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</si>
  <si>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</si>
  <si>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</si>
  <si>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</si>
  <si>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</si>
  <si>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</si>
  <si>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</si>
  <si>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</si>
  <si>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</si>
  <si>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</si>
  <si>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</si>
  <si>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</si>
  <si>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</si>
  <si>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</si>
  <si>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</si>
  <si>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</si>
  <si>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</si>
  <si>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</si>
  <si>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</si>
  <si>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</si>
  <si>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</si>
  <si>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</si>
  <si>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</si>
  <si>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</si>
  <si>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</si>
  <si>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</si>
  <si>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</si>
  <si>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</si>
  <si>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</si>
  <si>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</si>
  <si>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</si>
  <si>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</si>
  <si>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</si>
  <si>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</si>
  <si>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</si>
  <si>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</si>
  <si>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</si>
  <si>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</si>
  <si>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</si>
  <si>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</si>
  <si>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</si>
  <si>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</si>
  <si>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</si>
  <si>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</si>
  <si>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</si>
  <si>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</si>
  <si>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</si>
  <si>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</si>
  <si>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</si>
  <si>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</si>
  <si>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</si>
  <si>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</si>
  <si>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</si>
  <si>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</si>
  <si>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</si>
  <si>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</si>
  <si>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</si>
  <si>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</si>
  <si>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</si>
  <si>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</si>
  <si>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</si>
  <si>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</si>
  <si>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</si>
  <si>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</si>
  <si>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</si>
  <si>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</si>
  <si>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</si>
  <si>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</si>
  <si>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</si>
  <si>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</si>
  <si>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</si>
  <si>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</si>
  <si>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</si>
  <si>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</si>
  <si>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</si>
  <si>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</si>
  <si>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</si>
  <si>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</si>
  <si>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</si>
  <si>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</si>
  <si>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</si>
  <si>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</si>
  <si>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</si>
  <si>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</si>
  <si>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</si>
  <si>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</si>
  <si>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</si>
  <si>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</si>
  <si>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</si>
  <si>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</si>
  <si>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</si>
  <si>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</si>
  <si>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</si>
  <si>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</si>
  <si>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</si>
  <si>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</si>
  <si>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</si>
  <si>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</si>
  <si>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</si>
  <si>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</si>
  <si>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</si>
  <si>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</si>
  <si>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</si>
  <si>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</si>
  <si>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</si>
  <si>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</si>
  <si>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</si>
  <si>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</si>
  <si>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</si>
  <si>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</si>
  <si>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</si>
  <si>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</si>
  <si>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</si>
  <si>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</si>
  <si>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</si>
  <si>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</si>
  <si>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</si>
  <si>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</si>
  <si>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</si>
  <si>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</si>
  <si>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</si>
  <si>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</si>
  <si>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</si>
  <si>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</si>
  <si>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</si>
  <si>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</si>
  <si>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</si>
  <si>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</si>
  <si>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</si>
  <si>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</si>
  <si>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</si>
  <si>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</si>
  <si>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</si>
  <si>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</si>
  <si>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</si>
  <si>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</si>
  <si>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</si>
  <si>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</si>
  <si>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</si>
  <si>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</si>
  <si>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</si>
  <si>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</si>
  <si>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</si>
  <si>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</si>
  <si>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</si>
  <si>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</si>
  <si>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</si>
  <si>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</si>
  <si>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</si>
  <si>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</si>
  <si>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</si>
  <si>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</si>
  <si>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</si>
  <si>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</si>
  <si>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</si>
  <si>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</si>
  <si>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</si>
  <si>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</si>
  <si>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</si>
  <si>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</si>
  <si>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</si>
  <si>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</si>
  <si>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</si>
  <si>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</si>
  <si>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</si>
  <si>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</si>
  <si>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</si>
  <si>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</si>
  <si>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</si>
  <si>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</si>
  <si>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</si>
  <si>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</si>
  <si>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</si>
  <si>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</si>
  <si>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</si>
  <si>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</si>
  <si>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</si>
  <si>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</si>
  <si>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</si>
  <si>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</si>
  <si>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</si>
  <si>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</si>
  <si>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</si>
  <si>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</si>
  <si>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</si>
  <si>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</si>
  <si>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</si>
  <si>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</si>
  <si>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</si>
  <si>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</si>
  <si>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</si>
  <si>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</si>
  <si>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</si>
  <si>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</si>
  <si>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</si>
  <si>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</si>
  <si>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</si>
  <si>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</si>
  <si>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</si>
  <si>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</si>
  <si>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</si>
  <si>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</si>
  <si>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</si>
  <si>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</si>
  <si>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</si>
  <si>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</si>
  <si>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</si>
  <si>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</si>
  <si>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</si>
  <si>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</si>
  <si>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</si>
  <si>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</si>
  <si>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</si>
  <si>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</si>
  <si>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</si>
  <si>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</si>
  <si>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</si>
  <si>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</si>
  <si>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</si>
  <si>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</si>
  <si>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</si>
  <si>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</si>
  <si>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</si>
  <si>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</si>
  <si>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</si>
  <si>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</si>
  <si>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</si>
  <si>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</si>
  <si>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</si>
  <si>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</si>
  <si>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</si>
  <si>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</si>
  <si>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</si>
  <si>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</si>
  <si>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</si>
  <si>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</si>
  <si>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</si>
  <si>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</si>
  <si>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</si>
  <si>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</si>
  <si>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</si>
  <si>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</si>
  <si>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</si>
  <si>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</si>
  <si>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</si>
  <si>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</si>
  <si>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</si>
  <si>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</si>
  <si>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</si>
  <si>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</si>
  <si>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</si>
  <si>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</si>
  <si>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</si>
  <si>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</si>
  <si>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</si>
  <si>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</si>
  <si>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</si>
  <si>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</si>
  <si>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</si>
  <si>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</si>
  <si>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</si>
  <si>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</si>
  <si>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</si>
  <si>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</si>
  <si>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</si>
  <si>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</si>
  <si>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</si>
  <si>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</si>
  <si>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</si>
  <si>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</si>
  <si>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</si>
  <si>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</si>
  <si>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</si>
  <si>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</si>
  <si>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</si>
  <si>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</si>
  <si>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</si>
  <si>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</si>
  <si>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</si>
  <si>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</si>
  <si>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</si>
  <si>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</si>
  <si>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</si>
  <si>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</si>
  <si>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</si>
  <si>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</si>
  <si>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</si>
  <si>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</si>
  <si>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</si>
  <si>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</si>
  <si>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</si>
  <si>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</si>
  <si>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</si>
  <si>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</si>
  <si>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</si>
  <si>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</si>
  <si>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</si>
  <si>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</si>
  <si>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</si>
  <si>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</si>
  <si>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</si>
  <si>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</si>
  <si>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</si>
  <si>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</si>
  <si>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</si>
  <si>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</si>
  <si>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</si>
  <si>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</si>
  <si>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</si>
  <si>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</si>
  <si>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</si>
  <si>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</si>
  <si>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</si>
  <si>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</si>
  <si>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</si>
  <si>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</si>
  <si>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</si>
  <si>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</si>
  <si>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</si>
  <si>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</si>
  <si>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</si>
  <si>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</si>
  <si>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</si>
  <si>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</si>
  <si>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</si>
  <si>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</si>
  <si>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</si>
  <si>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</si>
  <si>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</si>
  <si>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</si>
  <si>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</si>
  <si>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</si>
  <si>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</si>
  <si>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</si>
  <si>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</si>
  <si>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</si>
  <si>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</si>
  <si>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</si>
  <si>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</si>
  <si>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</si>
  <si>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</si>
  <si>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</si>
  <si>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</si>
  <si>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</si>
  <si>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</si>
  <si>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</si>
  <si>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</si>
  <si>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</si>
  <si>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</si>
  <si>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</si>
  <si>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</si>
  <si>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</si>
  <si>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</si>
  <si>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</si>
  <si>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</si>
  <si>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</si>
  <si>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</si>
  <si>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</si>
  <si>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</si>
  <si>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</si>
  <si>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</si>
  <si>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</si>
  <si>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</si>
  <si>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</si>
  <si>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</si>
  <si>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</si>
  <si>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</si>
  <si>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</si>
  <si>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</si>
  <si>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</si>
  <si>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</si>
  <si>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</si>
  <si>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</si>
  <si>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</si>
  <si>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</si>
  <si>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</si>
  <si>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</si>
  <si>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</si>
  <si>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</si>
  <si>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</si>
  <si>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</si>
  <si>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</si>
  <si>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</si>
  <si>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</si>
  <si>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</si>
  <si>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</si>
  <si>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</si>
  <si>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</si>
  <si>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</si>
  <si>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</si>
  <si>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</si>
  <si>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</si>
  <si>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</si>
  <si>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</si>
  <si>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</si>
  <si>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</si>
  <si>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</si>
  <si>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</si>
  <si>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</si>
  <si>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</si>
  <si>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</si>
  <si>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</si>
  <si>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</si>
  <si>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</si>
  <si>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</si>
  <si>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</si>
  <si>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</si>
  <si>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</si>
  <si>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</si>
  <si>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</si>
  <si>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</si>
  <si>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</si>
  <si>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</si>
  <si>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</si>
  <si>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</si>
  <si>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</si>
  <si>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</si>
  <si>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</si>
  <si>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</si>
  <si>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</si>
  <si>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</si>
  <si>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</si>
  <si>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</si>
  <si>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</si>
  <si>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</si>
  <si>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</si>
  <si>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</si>
  <si>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</si>
  <si>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</si>
  <si>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</si>
  <si>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</si>
  <si>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</si>
  <si>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</si>
  <si>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</si>
  <si>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</si>
  <si>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</si>
  <si>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</si>
  <si>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</si>
  <si>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</si>
  <si>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</si>
  <si>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</si>
  <si>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</si>
  <si>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</si>
  <si>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</si>
  <si>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</si>
  <si>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</si>
  <si>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</si>
  <si>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</si>
  <si>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</si>
  <si>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</si>
  <si>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</si>
  <si>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</si>
  <si>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</si>
  <si>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</si>
  <si>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</si>
  <si>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</si>
  <si>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</si>
  <si>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</si>
  <si>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</si>
  <si>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</si>
  <si>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</si>
  <si>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</si>
  <si>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</si>
  <si>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</si>
  <si>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</si>
  <si>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</si>
  <si>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</si>
  <si>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</si>
  <si>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</si>
  <si>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</si>
  <si>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</si>
  <si>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</si>
  <si>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</si>
  <si>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</si>
  <si>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</si>
  <si>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</si>
  <si>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</si>
  <si>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</si>
  <si>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</si>
  <si>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</si>
  <si>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</si>
  <si>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</si>
  <si>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</si>
  <si>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</si>
  <si>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</si>
  <si>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</si>
  <si>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</si>
  <si>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</si>
  <si>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</si>
  <si>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</si>
  <si>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</si>
  <si>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</si>
  <si>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</si>
  <si>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</si>
  <si>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</si>
  <si>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</si>
  <si>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</si>
  <si>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</si>
  <si>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</si>
  <si>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</si>
  <si>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</si>
  <si>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</si>
  <si>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</si>
  <si>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</si>
  <si>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</si>
  <si>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</si>
  <si>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</si>
  <si>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</si>
  <si>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</si>
  <si>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</si>
  <si>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</si>
  <si>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</si>
  <si>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</si>
  <si>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</si>
  <si>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</si>
  <si>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</si>
  <si>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</si>
  <si>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</si>
  <si>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</si>
  <si>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</si>
  <si>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</si>
  <si>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</si>
  <si>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</si>
  <si>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</si>
  <si>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</si>
  <si>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</si>
  <si>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</si>
  <si>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</si>
  <si>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</si>
  <si>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</si>
  <si>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</si>
  <si>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</si>
  <si>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</si>
  <si>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</si>
  <si>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</si>
  <si>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</si>
  <si>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</si>
  <si>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</si>
  <si>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</si>
  <si>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</si>
  <si>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</si>
  <si>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</si>
  <si>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</si>
  <si>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</si>
  <si>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</si>
  <si>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</si>
  <si>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</si>
  <si>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</si>
  <si>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</si>
  <si>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</si>
  <si>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</si>
  <si>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</si>
  <si>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</si>
  <si>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</si>
  <si>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</si>
  <si>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</si>
  <si>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</si>
  <si>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</si>
  <si>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</si>
  <si>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</si>
  <si>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</si>
  <si>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</si>
  <si>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</si>
  <si>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</si>
  <si>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</si>
  <si>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</si>
  <si>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</si>
  <si>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</si>
  <si>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</si>
  <si>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</si>
  <si>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</si>
  <si>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</si>
  <si>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</si>
  <si>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</si>
  <si>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</si>
  <si>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</si>
  <si>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</si>
  <si>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</si>
  <si>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</si>
  <si>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</si>
  <si>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</si>
  <si>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</si>
  <si>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</si>
  <si>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</si>
  <si>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</si>
  <si>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</si>
  <si>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</si>
  <si>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</si>
  <si>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</si>
  <si>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</si>
  <si>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</si>
  <si>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</si>
  <si>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</si>
  <si>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</si>
  <si>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</si>
  <si>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</si>
  <si>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</si>
  <si>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</si>
  <si>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</si>
  <si>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</si>
  <si>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</si>
  <si>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</si>
  <si>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</si>
  <si>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</si>
  <si>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</si>
  <si>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</si>
  <si>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</si>
  <si>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</si>
  <si>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</si>
  <si>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</si>
  <si>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</si>
  <si>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</si>
  <si>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</si>
  <si>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</si>
  <si>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</si>
  <si>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</si>
  <si>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</si>
  <si>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</si>
  <si>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</si>
  <si>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</si>
  <si>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</si>
  <si>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</si>
  <si>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</si>
  <si>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</si>
  <si>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</si>
  <si>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</si>
  <si>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</si>
  <si>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</si>
  <si>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</si>
  <si>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</si>
  <si>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</si>
  <si>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</si>
  <si>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</si>
  <si>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</si>
  <si>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</si>
  <si>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</si>
  <si>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</si>
  <si>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</si>
  <si>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</si>
  <si>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</si>
  <si>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</si>
  <si>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</si>
  <si>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</si>
  <si>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</si>
  <si>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</si>
  <si>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</si>
  <si>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</si>
  <si>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</si>
  <si>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</si>
  <si>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</si>
  <si>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</si>
  <si>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</si>
  <si>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</si>
  <si>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</si>
  <si>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</si>
  <si>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</si>
  <si>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</si>
  <si>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</si>
  <si>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</si>
  <si>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</si>
  <si>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</si>
  <si>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</si>
  <si>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</si>
  <si>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</si>
  <si>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</si>
  <si>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</si>
  <si>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</si>
  <si>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</si>
  <si>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</si>
  <si>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</si>
  <si>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</si>
  <si>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</si>
  <si>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</si>
  <si>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</si>
  <si>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</si>
  <si>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</si>
  <si>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</si>
  <si>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</si>
  <si>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</si>
  <si>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</si>
  <si>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</si>
  <si>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</si>
  <si>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</si>
  <si>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</si>
  <si>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</si>
  <si>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</si>
  <si>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</si>
  <si>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</si>
  <si>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</si>
  <si>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</si>
  <si>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</si>
  <si>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</si>
  <si>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</si>
  <si>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</si>
  <si>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</si>
  <si>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</si>
  <si>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</si>
  <si>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</si>
  <si>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</si>
  <si>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</si>
  <si>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</si>
  <si>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</si>
  <si>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</si>
  <si>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</si>
  <si>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</si>
  <si>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</si>
  <si>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</si>
  <si>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</si>
  <si>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</si>
  <si>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</si>
  <si>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</si>
  <si>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</si>
  <si>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</si>
  <si>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</si>
  <si>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</si>
  <si>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</si>
  <si>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</si>
  <si>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</si>
  <si>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</si>
  <si>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</si>
  <si>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</si>
  <si>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</si>
  <si>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</si>
  <si>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</si>
  <si>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</si>
  <si>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</si>
  <si>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</si>
  <si>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</si>
  <si>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</si>
  <si>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</si>
  <si>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</si>
  <si>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</si>
  <si>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</si>
  <si>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</si>
  <si>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</si>
  <si>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</si>
  <si>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</si>
  <si>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</si>
  <si>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</si>
  <si>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</si>
  <si>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</si>
  <si>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</si>
  <si>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</si>
  <si>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</si>
  <si>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</si>
  <si>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</si>
  <si>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</si>
  <si>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</si>
  <si>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</si>
  <si>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</si>
  <si>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</si>
  <si>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</si>
  <si>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</si>
  <si>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</si>
  <si>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</si>
  <si>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</si>
  <si>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</si>
  <si>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</si>
  <si>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</si>
  <si>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</si>
  <si>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</si>
  <si>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</si>
  <si>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</si>
  <si>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</si>
  <si>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</si>
  <si>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</si>
  <si>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</si>
  <si>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</si>
  <si>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</si>
  <si>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</si>
  <si>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</si>
  <si>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</si>
  <si>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</si>
  <si>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</si>
  <si>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</si>
  <si>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</si>
  <si>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</si>
  <si>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</si>
  <si>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</si>
  <si>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</si>
  <si>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</si>
  <si>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</si>
  <si>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</si>
  <si>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</si>
  <si>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</si>
  <si>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</si>
  <si>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</si>
  <si>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</si>
  <si>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</si>
  <si>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</si>
  <si>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</si>
  <si>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</si>
  <si>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</si>
  <si>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</si>
  <si>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</si>
  <si>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</si>
  <si>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</si>
  <si>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</si>
  <si>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</si>
  <si>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</si>
  <si>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</si>
  <si>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</si>
  <si>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</si>
  <si>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</si>
  <si>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</si>
  <si>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</si>
  <si>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</si>
  <si>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</si>
  <si>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</si>
  <si>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</si>
  <si>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</si>
  <si>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</si>
  <si>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</si>
  <si>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</si>
  <si>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</si>
  <si>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</si>
  <si>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</si>
  <si>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</si>
  <si>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</si>
  <si>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</si>
  <si>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</si>
  <si>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</si>
  <si>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</si>
  <si>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</si>
  <si>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</si>
  <si>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</si>
  <si>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</si>
  <si>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</si>
  <si>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</si>
  <si>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</si>
  <si>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</si>
  <si>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</si>
  <si>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</si>
  <si>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</si>
  <si>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</si>
  <si>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</si>
  <si>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</si>
  <si>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</si>
  <si>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</si>
  <si>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</si>
  <si>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</si>
  <si>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</si>
  <si>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</si>
  <si>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</si>
  <si>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</si>
  <si>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</si>
  <si>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</si>
  <si>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</si>
  <si>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</si>
  <si>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</si>
  <si>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</si>
  <si>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</si>
  <si>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</si>
  <si>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</si>
  <si>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</si>
  <si>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</si>
  <si>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</si>
  <si>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</si>
  <si>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</si>
  <si>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</si>
  <si>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</si>
  <si>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</si>
  <si>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</si>
  <si>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</si>
  <si>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</si>
  <si>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</si>
  <si>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</si>
  <si>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</si>
  <si>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</si>
  <si>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</si>
  <si>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</si>
  <si>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</si>
  <si>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</si>
  <si>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</si>
  <si>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</si>
  <si>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</si>
  <si>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</si>
  <si>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</si>
  <si>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</si>
  <si>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</si>
  <si>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</si>
  <si>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</si>
  <si>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</si>
  <si>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</si>
  <si>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</si>
  <si>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</si>
  <si>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</si>
  <si>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</si>
  <si>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</si>
  <si>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</si>
  <si>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</si>
  <si>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</si>
  <si>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</si>
  <si>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</si>
  <si>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</si>
  <si>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</si>
  <si>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</si>
  <si>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</si>
  <si>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</si>
  <si>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</si>
  <si>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</si>
  <si>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</si>
  <si>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</si>
  <si>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</si>
  <si>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</si>
  <si>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</si>
  <si>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</si>
  <si>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</si>
  <si>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</si>
  <si>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</si>
  <si>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</si>
  <si>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</si>
  <si>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</si>
  <si>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</si>
  <si>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</si>
  <si>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</si>
  <si>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</si>
  <si>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</si>
  <si>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</si>
  <si>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</si>
  <si>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</si>
  <si>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</si>
  <si>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</si>
  <si>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</si>
  <si>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</si>
  <si>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</si>
  <si>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</si>
  <si>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</si>
  <si>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</si>
  <si>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</si>
  <si>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</si>
  <si>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</si>
  <si>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</si>
  <si>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</si>
  <si>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</si>
  <si>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</si>
  <si>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</si>
  <si>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</si>
  <si>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</si>
  <si>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</si>
  <si>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</si>
  <si>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</si>
  <si>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</si>
  <si>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</si>
  <si>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</si>
  <si>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</si>
  <si>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</si>
  <si>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</si>
  <si>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</si>
  <si>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</si>
  <si>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</si>
  <si>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</si>
  <si>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</si>
  <si>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</si>
  <si>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</si>
  <si>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</si>
  <si>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</si>
  <si>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</si>
  <si>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</si>
  <si>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</si>
  <si>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</si>
  <si>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</si>
  <si>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</si>
  <si>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</si>
  <si>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</si>
  <si>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</si>
  <si>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</si>
  <si>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</si>
  <si>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</si>
  <si>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</si>
  <si>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</si>
  <si>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</si>
  <si>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</si>
  <si>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</si>
  <si>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</si>
  <si>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</si>
  <si>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</si>
  <si>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</si>
  <si>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</si>
  <si>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</si>
  <si>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</si>
  <si>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</si>
  <si>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</si>
  <si>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</si>
  <si>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</si>
  <si>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</si>
  <si>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</si>
  <si>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</si>
  <si>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</si>
  <si>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</si>
  <si>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</si>
  <si>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</si>
  <si>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</si>
  <si>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</si>
  <si>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</si>
  <si>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</si>
  <si>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</si>
  <si>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</si>
  <si>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</si>
  <si>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</si>
  <si>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</si>
  <si>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</si>
  <si>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</si>
  <si>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</si>
  <si>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</si>
  <si>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</si>
  <si>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</si>
  <si>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</si>
  <si>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</si>
  <si>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</si>
  <si>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</si>
  <si>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</si>
  <si>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</si>
  <si>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</si>
  <si>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</si>
  <si>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</si>
  <si>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</si>
  <si>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</si>
  <si>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</si>
  <si>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</si>
  <si>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</si>
  <si>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</si>
  <si>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</si>
  <si>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</si>
  <si>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</si>
  <si>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</si>
  <si>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</si>
  <si>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</si>
  <si>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</si>
  <si>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</si>
  <si>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</si>
  <si>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</si>
  <si>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</si>
  <si>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</si>
  <si>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</si>
  <si>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</si>
  <si>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</si>
  <si>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</si>
  <si>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</si>
  <si>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</si>
  <si>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</si>
  <si>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</si>
  <si>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</si>
  <si>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</si>
  <si>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</si>
  <si>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</si>
  <si>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</si>
  <si>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</si>
  <si>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</si>
  <si>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</si>
  <si>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</si>
  <si>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</si>
  <si>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</si>
  <si>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</si>
  <si>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</si>
  <si>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</si>
  <si>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</si>
  <si>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</si>
  <si>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</si>
  <si>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</si>
  <si>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</si>
  <si>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</si>
  <si>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</si>
  <si>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</si>
  <si>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</si>
  <si>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</si>
  <si>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</si>
  <si>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</si>
  <si>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</si>
  <si>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</si>
  <si>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</si>
  <si>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</si>
  <si>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</si>
  <si>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</si>
  <si>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</si>
  <si>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</si>
  <si>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</si>
  <si>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</si>
  <si>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</si>
  <si>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</si>
  <si>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</si>
  <si>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</si>
  <si>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</si>
  <si>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</si>
  <si>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</si>
  <si>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</si>
  <si>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</si>
  <si>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</si>
  <si>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</si>
  <si>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</si>
  <si>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</si>
  <si>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</si>
  <si>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</si>
  <si>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</si>
  <si>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</si>
  <si>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</si>
  <si>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</si>
  <si>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</si>
  <si>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</si>
  <si>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</si>
  <si>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</si>
  <si>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</si>
  <si>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</si>
  <si>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</si>
  <si>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</si>
  <si>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</si>
  <si>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</si>
  <si>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</si>
  <si>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</si>
  <si>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</si>
  <si>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</si>
  <si>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</si>
  <si>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</si>
  <si>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</si>
  <si>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</si>
  <si>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</si>
  <si>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</si>
  <si>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</si>
  <si>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</si>
  <si>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</si>
  <si>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</si>
  <si>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</si>
  <si>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</si>
  <si>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</si>
  <si>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</si>
  <si>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</si>
  <si>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</si>
  <si>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</si>
  <si>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</si>
  <si>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</si>
  <si>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</si>
  <si>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</si>
  <si>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</si>
  <si>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</si>
  <si>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</si>
  <si>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</si>
  <si>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</si>
  <si>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</si>
  <si>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</si>
  <si>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</si>
  <si>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</si>
  <si>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</si>
  <si>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</si>
  <si>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</si>
  <si>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</si>
  <si>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</si>
  <si>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</si>
  <si>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</si>
  <si>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</si>
  <si>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</si>
  <si>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</si>
  <si>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</si>
  <si>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</si>
  <si>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</si>
  <si>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</si>
  <si>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</si>
  <si>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</si>
  <si>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</si>
  <si>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</si>
  <si>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</si>
  <si>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</si>
  <si>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</si>
  <si>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</si>
  <si>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</si>
  <si>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</si>
  <si>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</si>
  <si>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</si>
  <si>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</si>
  <si>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</si>
  <si>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</si>
  <si>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</si>
  <si>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</si>
  <si>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</si>
  <si>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</si>
  <si>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</si>
  <si>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</si>
  <si>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</si>
  <si>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</si>
  <si>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</si>
  <si>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</si>
  <si>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</si>
  <si>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</si>
  <si>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</si>
  <si>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</si>
  <si>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</si>
  <si>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</si>
  <si>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</si>
  <si>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</si>
  <si>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</si>
  <si>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</si>
  <si>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</si>
  <si>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</si>
  <si>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</si>
  <si>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</si>
  <si>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</si>
  <si>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</si>
  <si>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</si>
  <si>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</si>
  <si>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</si>
  <si>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</si>
  <si>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</si>
  <si>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</si>
  <si>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</si>
  <si>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</si>
  <si>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</si>
  <si>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</si>
  <si>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</si>
  <si>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</si>
  <si>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</si>
  <si>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</si>
  <si>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</si>
  <si>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</si>
  <si>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</si>
  <si>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</si>
  <si>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</si>
  <si>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</si>
  <si>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</si>
  <si>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</si>
  <si>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</si>
  <si>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</si>
  <si>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</si>
  <si>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</si>
  <si>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</si>
  <si>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</si>
  <si>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</si>
  <si>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</si>
  <si>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</si>
  <si>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</si>
  <si>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</si>
  <si>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</si>
  <si>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</si>
  <si>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</si>
  <si>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</si>
  <si>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</si>
  <si>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</si>
  <si>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</si>
  <si>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</si>
  <si>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</si>
  <si>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</si>
  <si>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</si>
  <si>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</si>
  <si>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</si>
  <si>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</si>
  <si>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</si>
  <si>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</si>
  <si>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</si>
  <si>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</si>
  <si>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</si>
  <si>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</si>
  <si>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</si>
  <si>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</si>
  <si>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</si>
  <si>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</si>
  <si>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</si>
  <si>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</si>
  <si>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</si>
  <si>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</si>
  <si>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</si>
  <si>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</si>
  <si>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</si>
  <si>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</si>
  <si>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</si>
  <si>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</si>
  <si>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</si>
  <si>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</si>
  <si>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</si>
  <si>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</si>
  <si>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</si>
  <si>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</si>
  <si>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</si>
  <si>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</si>
  <si>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</si>
  <si>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</si>
  <si>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</si>
  <si>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</si>
  <si>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</si>
  <si>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</si>
  <si>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</si>
  <si>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</si>
  <si>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</si>
  <si>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</si>
  <si>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</si>
  <si>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</si>
  <si>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</si>
  <si>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</si>
  <si>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</si>
  <si>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</si>
  <si>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</si>
  <si>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</si>
  <si>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</si>
  <si>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</si>
  <si>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</si>
  <si>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</si>
  <si>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</si>
  <si>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</si>
  <si>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</si>
  <si>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</si>
  <si>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</si>
  <si>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</si>
  <si>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</si>
  <si>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</si>
  <si>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</si>
  <si>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</si>
  <si>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</si>
  <si>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</si>
  <si>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</si>
  <si>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</si>
  <si>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</si>
  <si>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</si>
  <si>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</si>
  <si>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</si>
  <si>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</si>
  <si>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</si>
  <si>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</si>
  <si>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</si>
  <si>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</si>
  <si>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</si>
  <si>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</si>
  <si>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</si>
  <si>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</si>
  <si>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</si>
  <si>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</si>
  <si>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</si>
  <si>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</si>
  <si>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</si>
  <si>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</si>
  <si>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</si>
  <si>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</si>
  <si>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</si>
  <si>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</si>
  <si>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</si>
  <si>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</si>
  <si>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</si>
  <si>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</si>
  <si>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</si>
  <si>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</si>
  <si>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</si>
  <si>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</si>
  <si>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</si>
  <si>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</si>
  <si>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</si>
  <si>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</si>
  <si>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</si>
  <si>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</si>
  <si>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</si>
  <si>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</si>
  <si>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</si>
  <si>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</si>
  <si>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</si>
  <si>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</si>
  <si>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</si>
  <si>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</si>
  <si>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</si>
  <si>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</si>
  <si>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</si>
  <si>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</si>
  <si>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</si>
  <si>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</si>
  <si>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</si>
  <si>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</si>
  <si>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</si>
  <si>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</si>
  <si>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</si>
  <si>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</si>
  <si>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</si>
  <si>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</si>
  <si>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</si>
  <si>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</si>
  <si>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</si>
  <si>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</si>
  <si>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</si>
  <si>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</si>
  <si>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</si>
  <si>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</si>
  <si>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</si>
  <si>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</si>
  <si>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</si>
  <si>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</si>
  <si>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</si>
  <si>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</si>
  <si>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</si>
  <si>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</si>
  <si>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</si>
  <si>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</si>
  <si>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</si>
  <si>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</si>
  <si>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</si>
  <si>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</si>
  <si>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</si>
  <si>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</si>
  <si>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</si>
  <si>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</si>
  <si>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</si>
  <si>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</si>
  <si>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</si>
  <si>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</si>
  <si>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</si>
  <si>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</si>
  <si>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</si>
  <si>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</si>
  <si>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</si>
  <si>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</si>
  <si>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</si>
  <si>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</si>
  <si>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</si>
  <si>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</si>
  <si>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</si>
  <si>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</si>
  <si>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</si>
  <si>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</si>
  <si>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</si>
  <si>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</si>
  <si>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</si>
  <si>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</si>
  <si>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</si>
  <si>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</si>
  <si>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</si>
  <si>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</si>
  <si>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</si>
  <si>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</si>
  <si>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</si>
  <si>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</si>
  <si>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</si>
  <si>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</si>
  <si>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</si>
  <si>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</si>
  <si>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</si>
  <si>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</si>
  <si>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</si>
  <si>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</si>
  <si>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</si>
  <si>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</si>
  <si>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</si>
  <si>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</si>
  <si>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</si>
  <si>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</si>
  <si>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</si>
  <si>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</si>
  <si>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</si>
  <si>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</si>
  <si>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</si>
  <si>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</si>
  <si>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</si>
  <si>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</si>
  <si>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</si>
  <si>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</si>
  <si>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</si>
  <si>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</si>
  <si>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</si>
  <si>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</si>
  <si>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</si>
  <si>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</si>
  <si>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</si>
  <si>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</si>
  <si>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</si>
  <si>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</si>
  <si>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</si>
  <si>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</si>
  <si>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</si>
  <si>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</si>
  <si>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</si>
  <si>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</si>
  <si>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</si>
  <si>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</si>
  <si>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</si>
  <si>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</si>
  <si>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</si>
  <si>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</si>
  <si>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</si>
  <si>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</si>
  <si>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</si>
  <si>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</si>
  <si>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</si>
  <si>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</si>
  <si>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</si>
  <si>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</si>
  <si>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</si>
  <si>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</si>
  <si>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</si>
  <si>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</si>
  <si>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</si>
  <si>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</si>
  <si>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</si>
  <si>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</si>
  <si>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</si>
  <si>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</si>
  <si>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</si>
  <si>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</si>
  <si>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</si>
  <si>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</si>
  <si>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</si>
  <si>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</si>
  <si>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</si>
  <si>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</si>
  <si>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</si>
  <si>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</si>
  <si>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</si>
  <si>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</si>
  <si>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</si>
  <si>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</si>
  <si>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</si>
  <si>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</si>
  <si>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</si>
  <si>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</si>
  <si>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</si>
  <si>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</si>
  <si>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</si>
  <si>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</si>
  <si>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</si>
  <si>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</si>
  <si>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</si>
  <si>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</si>
  <si>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</si>
  <si>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</si>
  <si>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</si>
  <si>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</si>
  <si>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</si>
  <si>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</si>
  <si>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</si>
  <si>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</si>
  <si>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</si>
  <si>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</si>
  <si>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</si>
  <si>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</si>
  <si>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</si>
  <si>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</si>
  <si>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</si>
  <si>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</si>
  <si>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</si>
  <si>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</si>
  <si>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</si>
  <si>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</si>
  <si>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</si>
  <si>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</si>
  <si>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</si>
  <si>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</si>
  <si>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</si>
  <si>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</si>
  <si>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</si>
  <si>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</si>
  <si>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</si>
  <si>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</si>
  <si>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</si>
  <si>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</si>
  <si>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</si>
  <si>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</si>
  <si>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</si>
  <si>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</si>
  <si>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</si>
  <si>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</si>
  <si>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</si>
  <si>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</si>
  <si>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</si>
  <si>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</si>
  <si>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</si>
  <si>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</si>
  <si>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</si>
  <si>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</si>
  <si>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</si>
  <si>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</si>
  <si>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</si>
  <si>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</si>
  <si>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</si>
  <si>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</si>
  <si>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</si>
  <si>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</si>
  <si>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</si>
  <si>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</si>
  <si>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</si>
  <si>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</si>
  <si>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</si>
  <si>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</si>
  <si>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</si>
  <si>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</si>
  <si>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</si>
  <si>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</si>
  <si>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</si>
  <si>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</si>
  <si>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</si>
  <si>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</si>
  <si>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</si>
  <si>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</si>
  <si>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</si>
  <si>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</si>
  <si>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</si>
  <si>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</si>
  <si>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</si>
  <si>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</si>
  <si>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</si>
  <si>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</si>
  <si>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</si>
  <si>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</si>
  <si>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</si>
  <si>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</si>
  <si>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</si>
  <si>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</si>
  <si>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</si>
  <si>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</si>
  <si>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</si>
  <si>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</si>
  <si>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</si>
  <si>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</si>
  <si>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</si>
  <si>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</si>
  <si>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</si>
  <si>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</si>
  <si>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</si>
  <si>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</si>
  <si>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</si>
  <si>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</si>
  <si>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</si>
  <si>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</si>
  <si>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</si>
  <si>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</si>
  <si>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</si>
  <si>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</si>
  <si>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</si>
  <si>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</si>
  <si>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</si>
  <si>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</si>
  <si>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</si>
  <si>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</si>
  <si>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</si>
  <si>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</si>
  <si>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</si>
  <si>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</si>
  <si>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</si>
  <si>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</si>
  <si>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</si>
  <si>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</si>
  <si>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</si>
  <si>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</si>
  <si>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</si>
  <si>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</si>
  <si>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</si>
  <si>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</si>
  <si>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</si>
  <si>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</si>
  <si>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</si>
  <si>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</si>
  <si>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</si>
  <si>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</si>
  <si>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</si>
  <si>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</si>
  <si>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</si>
  <si>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</si>
  <si>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</si>
  <si>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</si>
  <si>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</si>
  <si>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</si>
  <si>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</si>
  <si>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</si>
  <si>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</si>
  <si>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</si>
  <si>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</si>
  <si>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</si>
  <si>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</si>
  <si>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</si>
  <si>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</si>
  <si>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</si>
  <si>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</si>
  <si>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</si>
  <si>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</si>
  <si>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</si>
  <si>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</si>
  <si>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</si>
  <si>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</si>
  <si>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</si>
  <si>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</si>
  <si>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</si>
  <si>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</si>
  <si>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</si>
  <si>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</si>
  <si>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</si>
  <si>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</si>
  <si>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</si>
  <si>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</si>
  <si>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</si>
  <si>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</si>
  <si>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</si>
  <si>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</si>
  <si>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</si>
  <si>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</si>
  <si>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</si>
  <si>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</si>
  <si>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</si>
  <si>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</si>
  <si>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</si>
  <si>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</si>
  <si>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</si>
  <si>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</si>
  <si>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</si>
  <si>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</si>
  <si>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</si>
  <si>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</si>
  <si>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</si>
  <si>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</si>
  <si>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</si>
  <si>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</si>
  <si>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</si>
  <si>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</si>
  <si>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</si>
  <si>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</si>
  <si>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</si>
  <si>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</si>
  <si>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</si>
  <si>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</si>
  <si>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</si>
  <si>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</si>
  <si>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</si>
  <si>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</si>
  <si>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</si>
  <si>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</si>
  <si>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</si>
  <si>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</si>
  <si>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</si>
  <si>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</si>
  <si>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</si>
  <si>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</si>
  <si>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</si>
  <si>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</si>
  <si>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</si>
  <si>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</si>
  <si>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</si>
  <si>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</si>
  <si>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</si>
  <si>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</si>
  <si>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</si>
  <si>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</si>
  <si>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</si>
  <si>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</si>
  <si>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</si>
  <si>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</si>
  <si>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</si>
  <si>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</si>
  <si>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</si>
  <si>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</si>
  <si>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</si>
  <si>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</si>
  <si>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</si>
  <si>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</si>
  <si>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</si>
  <si>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</si>
  <si>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</si>
  <si>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</si>
  <si>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</si>
  <si>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</si>
  <si>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</si>
  <si>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</si>
  <si>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</si>
  <si>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</si>
  <si>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</si>
  <si>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</si>
  <si>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</si>
  <si>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</si>
  <si>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</si>
  <si>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</si>
  <si>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</si>
  <si>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</si>
  <si>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</si>
  <si>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</si>
  <si>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</si>
  <si>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</si>
  <si>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</si>
  <si>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</si>
  <si>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</si>
  <si>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</si>
  <si>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</si>
  <si>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</si>
  <si>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</si>
  <si>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</si>
  <si>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</si>
  <si>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</si>
  <si>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</si>
  <si>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</si>
  <si>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</si>
  <si>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</si>
  <si>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</si>
  <si>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</si>
  <si>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</si>
  <si>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</si>
  <si>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</si>
  <si>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</si>
  <si>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</si>
  <si>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</si>
  <si>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</si>
  <si>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</si>
  <si>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</si>
  <si>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</si>
  <si>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</si>
  <si>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</si>
  <si>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</si>
  <si>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</si>
  <si>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</si>
  <si>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</si>
  <si>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</si>
  <si>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</si>
  <si>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</si>
  <si>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</si>
  <si>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</si>
  <si>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</si>
  <si>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</si>
  <si>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</si>
  <si>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</si>
  <si>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</si>
  <si>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</si>
  <si>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</si>
  <si>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</si>
  <si>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</si>
  <si>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</si>
  <si>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</si>
  <si>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</si>
  <si>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</si>
  <si>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</si>
  <si>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</si>
  <si>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</si>
  <si>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</si>
  <si>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</si>
  <si>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</si>
  <si>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</si>
  <si>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</si>
  <si>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</si>
  <si>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</si>
  <si>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</si>
  <si>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</si>
  <si>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</si>
  <si>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</si>
  <si>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</si>
  <si>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</si>
  <si>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</si>
  <si>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</si>
  <si>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</si>
  <si>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</si>
  <si>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</si>
  <si>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</si>
  <si>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</si>
  <si>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</si>
  <si>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</si>
  <si>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</si>
  <si>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</si>
  <si>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</si>
  <si>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</si>
  <si>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</si>
  <si>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</si>
  <si>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</si>
  <si>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</si>
  <si>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</si>
  <si>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</si>
  <si>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</si>
  <si>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</si>
  <si>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</si>
  <si>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</si>
  <si>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</si>
  <si>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</si>
  <si>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</si>
  <si>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</si>
  <si>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</si>
  <si>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</si>
  <si>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</si>
  <si>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</si>
  <si>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</si>
  <si>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</si>
  <si>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</si>
  <si>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</si>
  <si>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</si>
  <si>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</si>
  <si>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</si>
  <si>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</si>
  <si>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</si>
  <si>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</si>
  <si>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</si>
  <si>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</si>
  <si>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</si>
  <si>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</si>
  <si>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</si>
  <si>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</si>
  <si>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</si>
  <si>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</si>
  <si>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</si>
  <si>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</si>
  <si>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</si>
  <si>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</si>
  <si>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</si>
  <si>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</si>
  <si>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</si>
  <si>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</si>
  <si>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</si>
  <si>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</si>
  <si>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</si>
  <si>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</si>
  <si>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</si>
  <si>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</si>
  <si>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</si>
  <si>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</si>
  <si>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</si>
  <si>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</si>
  <si>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</si>
  <si>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</si>
  <si>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</si>
  <si>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</si>
  <si>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</si>
  <si>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</si>
  <si>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</si>
  <si>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</si>
  <si>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</si>
  <si>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</si>
  <si>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</si>
  <si>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</si>
  <si>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</si>
  <si>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</si>
  <si>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</si>
  <si>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</si>
  <si>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</si>
  <si>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</si>
  <si>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</si>
  <si>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</si>
  <si>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</si>
  <si>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</si>
  <si>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</si>
  <si>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</si>
  <si>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</si>
  <si>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</si>
  <si>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</si>
  <si>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</si>
  <si>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</si>
  <si>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</si>
  <si>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</si>
  <si>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</si>
  <si>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</si>
  <si>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</si>
  <si>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</si>
  <si>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</si>
  <si>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</si>
  <si>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</si>
  <si>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</si>
  <si>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</si>
  <si>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</si>
  <si>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</si>
  <si>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</si>
  <si>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</si>
  <si>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</si>
  <si>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</si>
  <si>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</si>
  <si>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</si>
  <si>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</si>
  <si>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</si>
  <si>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</si>
  <si>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</si>
  <si>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</si>
  <si>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</si>
  <si>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</si>
  <si>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</si>
  <si>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</si>
  <si>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</si>
  <si>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</si>
  <si>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</si>
  <si>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</si>
  <si>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</si>
  <si>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</si>
  <si>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</si>
  <si>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</si>
  <si>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</si>
  <si>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</si>
  <si>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</si>
  <si>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</si>
  <si>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</si>
  <si>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</si>
  <si>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</si>
  <si>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</si>
  <si>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</si>
  <si>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</si>
  <si>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</si>
  <si>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</si>
  <si>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</si>
  <si>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</si>
  <si>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</si>
  <si>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</si>
  <si>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</si>
  <si>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</si>
  <si>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</si>
  <si>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</si>
  <si>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</si>
  <si>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</si>
  <si>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</si>
  <si>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</si>
  <si>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</si>
  <si>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</si>
  <si>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</si>
  <si>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</si>
  <si>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</si>
  <si>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</si>
  <si>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</si>
  <si>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</si>
  <si>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</si>
  <si>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</si>
  <si>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</si>
  <si>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</si>
  <si>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</si>
  <si>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</si>
  <si>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</si>
  <si>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</si>
  <si>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</si>
  <si>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</si>
  <si>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</si>
  <si>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</si>
  <si>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</si>
  <si>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</si>
  <si>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</si>
  <si>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</si>
  <si>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</si>
  <si>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</si>
  <si>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</si>
  <si>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</si>
  <si>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</si>
  <si>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</si>
  <si>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</si>
  <si>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</si>
  <si>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</si>
  <si>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</si>
  <si>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</si>
  <si>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</si>
  <si>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</si>
  <si>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</si>
  <si>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</si>
  <si>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</si>
  <si>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</si>
  <si>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</si>
  <si>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</si>
  <si>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</si>
  <si>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</si>
  <si>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</si>
  <si>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</si>
  <si>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</si>
  <si>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</si>
  <si>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</si>
  <si>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</si>
  <si>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</si>
  <si>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</si>
  <si>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</si>
  <si>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</si>
  <si>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</si>
  <si>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</si>
  <si>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</si>
  <si>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</si>
  <si>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</si>
  <si>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</si>
  <si>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</si>
  <si>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</si>
  <si>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</si>
  <si>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</si>
  <si>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</si>
  <si>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</si>
  <si>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</si>
  <si>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</si>
  <si>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</si>
  <si>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</si>
  <si>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</si>
  <si>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</si>
  <si>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</si>
  <si>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</si>
  <si>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</si>
  <si>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</si>
  <si>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</si>
  <si>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</si>
  <si>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</si>
  <si>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</si>
  <si>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</si>
  <si>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</si>
  <si>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</si>
  <si>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</si>
  <si>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</si>
  <si>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</si>
  <si>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</si>
  <si>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</si>
  <si>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</si>
  <si>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</si>
  <si>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</si>
  <si>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</si>
  <si>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</si>
  <si>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</si>
  <si>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</si>
  <si>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</si>
  <si>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</si>
  <si>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</si>
  <si>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</si>
  <si>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</si>
  <si>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</si>
  <si>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</si>
  <si>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</si>
  <si>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</si>
  <si>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</si>
  <si>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</si>
  <si>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</si>
  <si>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</si>
  <si>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</si>
  <si>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</si>
  <si>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</si>
  <si>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</si>
  <si>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</si>
  <si>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</si>
  <si>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</si>
  <si>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</si>
  <si>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</si>
  <si>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</si>
  <si>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</si>
  <si>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</si>
  <si>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</si>
  <si>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</si>
  <si>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</si>
  <si>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</si>
  <si>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</si>
  <si>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</si>
  <si>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</si>
  <si>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</si>
  <si>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</si>
  <si>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</si>
  <si>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</si>
  <si>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</si>
  <si>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</si>
  <si>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</si>
  <si>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</si>
  <si>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</si>
  <si>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</si>
  <si>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</si>
  <si>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</si>
  <si>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</si>
  <si>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</si>
  <si>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</si>
  <si>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</si>
  <si>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</si>
  <si>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</si>
  <si>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</si>
  <si>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</si>
  <si>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</si>
  <si>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</si>
  <si>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</si>
  <si>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</si>
  <si>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</si>
  <si>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</si>
  <si>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</si>
  <si>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</si>
  <si>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</si>
  <si>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</si>
  <si>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</si>
  <si>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</si>
  <si>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</si>
  <si>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</si>
  <si>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</si>
  <si>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</si>
  <si>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</si>
  <si>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</si>
  <si>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</si>
  <si>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</si>
  <si>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</si>
  <si>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</si>
  <si>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</si>
  <si>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</si>
  <si>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</si>
  <si>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</si>
  <si>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</si>
  <si>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</si>
  <si>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</si>
  <si>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</si>
  <si>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</si>
  <si>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</si>
  <si>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</si>
  <si>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</si>
  <si>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</si>
  <si>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</si>
  <si>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</si>
  <si>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</si>
  <si>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</si>
  <si>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</si>
  <si>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</si>
  <si>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</si>
  <si>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</si>
  <si>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</si>
  <si>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</si>
  <si>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</si>
  <si>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</si>
  <si>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</si>
  <si>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</si>
  <si>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</si>
  <si>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</si>
  <si>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</si>
  <si>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</si>
  <si>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</si>
  <si>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</si>
  <si>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</si>
  <si>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</si>
  <si>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</si>
  <si>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</si>
  <si>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</si>
  <si>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</si>
  <si>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</si>
  <si>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</si>
  <si>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</si>
  <si>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</si>
  <si>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</si>
  <si>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</si>
  <si>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</si>
  <si>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</si>
  <si>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</si>
  <si>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</si>
  <si>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</si>
  <si>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</si>
  <si>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</si>
  <si>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</si>
  <si>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</si>
  <si>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</si>
  <si>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</si>
  <si>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</si>
  <si>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</si>
  <si>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</si>
  <si>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</si>
  <si>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</si>
  <si>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</si>
  <si>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</si>
  <si>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</si>
  <si>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</si>
  <si>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</si>
  <si>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</si>
  <si>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</si>
  <si>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</si>
  <si>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</si>
  <si>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</si>
  <si>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</si>
  <si>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</si>
  <si>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</si>
  <si>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</si>
  <si>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</si>
  <si>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</si>
  <si>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</si>
  <si>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</si>
  <si>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</si>
  <si>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</si>
  <si>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</si>
  <si>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</si>
  <si>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</si>
  <si>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</si>
  <si>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</si>
  <si>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</si>
  <si>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</si>
  <si>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</si>
  <si>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</si>
  <si>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</si>
  <si>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</si>
  <si>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</si>
  <si>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</si>
  <si>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</si>
  <si>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</si>
  <si>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</si>
  <si>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</si>
  <si>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</si>
  <si>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</si>
  <si>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</si>
  <si>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</si>
  <si>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</si>
  <si>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</si>
  <si>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</si>
  <si>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</si>
  <si>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</si>
  <si>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</si>
  <si>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</si>
  <si>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</si>
  <si>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</si>
  <si>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</si>
  <si>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</si>
  <si>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</si>
  <si>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</si>
  <si>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</si>
  <si>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</si>
  <si>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</si>
  <si>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</si>
  <si>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</si>
  <si>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</si>
  <si>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</si>
  <si>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</si>
  <si>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</si>
  <si>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</si>
  <si>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</si>
  <si>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</si>
  <si>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</si>
  <si>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</si>
  <si>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</si>
  <si>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</si>
  <si>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</si>
  <si>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</si>
  <si>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</si>
  <si>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</si>
  <si>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</si>
  <si>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</si>
  <si>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</si>
  <si>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</si>
  <si>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</si>
  <si>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</si>
  <si>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</si>
  <si>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</si>
  <si>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</si>
  <si>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</si>
  <si>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</si>
  <si>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</si>
  <si>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</si>
  <si>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</si>
  <si>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</si>
  <si>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</si>
  <si>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</si>
  <si>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</si>
  <si>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</si>
  <si>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</si>
  <si>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</si>
  <si>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</si>
  <si>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</si>
  <si>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</si>
  <si>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</si>
  <si>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</si>
  <si>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</si>
  <si>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</si>
  <si>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</si>
  <si>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</si>
  <si>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</si>
  <si>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</si>
  <si>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</si>
  <si>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</si>
  <si>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</si>
  <si>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</si>
  <si>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</si>
  <si>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</si>
  <si>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</si>
  <si>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</si>
  <si>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</si>
  <si>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</si>
  <si>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</si>
  <si>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</si>
  <si>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</si>
  <si>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</si>
  <si>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</si>
  <si>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</si>
  <si>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</si>
  <si>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</si>
  <si>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</si>
  <si>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</si>
  <si>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</si>
  <si>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</si>
  <si>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</si>
  <si>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</si>
  <si>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</si>
  <si>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</si>
  <si>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</si>
  <si>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</si>
  <si>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</si>
  <si>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</si>
  <si>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</si>
  <si>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</si>
  <si>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</si>
  <si>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</si>
  <si>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</si>
  <si>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</si>
  <si>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</si>
  <si>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</si>
  <si>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</si>
  <si>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</si>
  <si>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</si>
  <si>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</si>
  <si>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</si>
  <si>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</si>
  <si>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</si>
  <si>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</si>
  <si>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</si>
  <si>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</si>
  <si>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</si>
  <si>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</si>
  <si>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</si>
  <si>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</si>
  <si>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</si>
  <si>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</si>
  <si>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</si>
  <si>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</si>
  <si>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</si>
  <si>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</si>
  <si>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</si>
  <si>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</si>
  <si>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</si>
  <si>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</si>
  <si>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</si>
  <si>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</si>
  <si>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</si>
  <si>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</si>
  <si>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</si>
  <si>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</si>
  <si>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</si>
  <si>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</si>
  <si>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</si>
  <si>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</si>
  <si>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</si>
  <si>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</si>
  <si>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</si>
  <si>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</si>
  <si>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</si>
  <si>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</si>
  <si>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</si>
  <si>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</si>
  <si>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</si>
  <si>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</si>
  <si>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</si>
  <si>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</si>
  <si>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</si>
  <si>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</si>
  <si>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</si>
  <si>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</si>
  <si>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</si>
  <si>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</si>
  <si>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</si>
  <si>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</si>
  <si>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</si>
  <si>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</si>
  <si>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</si>
  <si>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</si>
  <si>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</si>
  <si>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</si>
  <si>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</si>
  <si>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</si>
  <si>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</si>
  <si>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</si>
  <si>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</si>
  <si>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</si>
  <si>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</si>
  <si>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</si>
  <si>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</si>
  <si>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</si>
  <si>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</si>
  <si>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</si>
  <si>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</si>
  <si>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</si>
  <si>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</si>
  <si>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</si>
  <si>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</si>
  <si>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</si>
  <si>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</si>
  <si>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</si>
  <si>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</si>
  <si>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</si>
  <si>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</si>
  <si>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</si>
  <si>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</si>
  <si>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</si>
  <si>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</si>
  <si>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</si>
  <si>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</si>
  <si>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</si>
  <si>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</si>
  <si>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</si>
  <si>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</si>
  <si>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</si>
  <si>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</si>
  <si>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</si>
  <si>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</si>
  <si>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</si>
  <si>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</si>
  <si>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</si>
  <si>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</si>
  <si>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</si>
  <si>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</si>
  <si>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</si>
  <si>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</si>
  <si>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</si>
  <si>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</si>
  <si>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</si>
  <si>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</si>
  <si>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</si>
  <si>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</si>
  <si>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</si>
  <si>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</si>
  <si>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</si>
  <si>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</si>
  <si>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</si>
  <si>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</si>
  <si>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</si>
  <si>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</si>
  <si>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</si>
  <si>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</si>
  <si>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</si>
  <si>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</si>
  <si>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</si>
  <si>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</si>
  <si>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</si>
  <si>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</si>
  <si>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</si>
  <si>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</si>
  <si>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</si>
  <si>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</si>
  <si>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</si>
  <si>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</si>
  <si>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</si>
  <si>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</si>
  <si>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</si>
  <si>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</si>
  <si>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</si>
  <si>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</si>
  <si>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</si>
  <si>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</si>
  <si>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</si>
  <si>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</si>
  <si>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</si>
  <si>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</si>
  <si>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</si>
  <si>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</si>
  <si>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</si>
  <si>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</si>
  <si>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</si>
  <si>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</si>
  <si>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</si>
  <si>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</si>
  <si>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</si>
  <si>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</si>
  <si>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</si>
  <si>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</si>
  <si>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</si>
  <si>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</si>
  <si>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</si>
  <si>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</si>
  <si>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</si>
  <si>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</si>
  <si>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</si>
  <si>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</si>
  <si>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</si>
  <si>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</si>
  <si>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</si>
  <si>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</si>
  <si>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</si>
  <si>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</si>
  <si>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</si>
  <si>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</si>
  <si>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</si>
  <si>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</si>
  <si>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</si>
  <si>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</si>
  <si>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</si>
  <si>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</si>
  <si>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</si>
  <si>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</si>
  <si>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</si>
  <si>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</si>
  <si>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</si>
  <si>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</si>
  <si>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</si>
  <si>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</si>
  <si>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</si>
  <si>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</si>
  <si>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</si>
  <si>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</si>
  <si>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</si>
  <si>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</si>
  <si>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</si>
  <si>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</si>
  <si>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</si>
  <si>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</si>
  <si>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</si>
  <si>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</si>
  <si>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</si>
  <si>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</si>
  <si>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</si>
  <si>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</si>
  <si>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</si>
  <si>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</si>
  <si>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</si>
  <si>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</si>
  <si>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</si>
  <si>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</si>
  <si>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</si>
  <si>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</si>
  <si>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</si>
  <si>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</si>
  <si>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</si>
  <si>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</si>
  <si>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</si>
  <si>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</si>
  <si>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</si>
  <si>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</si>
  <si>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</si>
  <si>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</si>
  <si>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</si>
  <si>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</si>
  <si>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</si>
  <si>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</si>
  <si>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</si>
  <si>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</si>
  <si>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</si>
  <si>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</si>
  <si>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</si>
  <si>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</si>
  <si>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</si>
  <si>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</si>
  <si>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</si>
  <si>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</si>
  <si>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</si>
  <si>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</si>
  <si>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</si>
  <si>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</si>
  <si>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</si>
  <si>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</si>
  <si>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</si>
  <si>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</si>
  <si>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</si>
  <si>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</si>
  <si>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</si>
  <si>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</si>
  <si>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</si>
  <si>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</si>
  <si>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</si>
  <si>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</si>
  <si>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</si>
  <si>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</si>
  <si>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</si>
  <si>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</si>
  <si>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</si>
  <si>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</si>
  <si>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</si>
  <si>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</si>
  <si>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</si>
  <si>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</si>
  <si>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</si>
  <si>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</si>
  <si>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</si>
  <si>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</si>
  <si>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</si>
  <si>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</si>
  <si>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</si>
  <si>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</si>
  <si>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</si>
  <si>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</si>
  <si>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</si>
  <si>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</si>
  <si>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</si>
  <si>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</si>
  <si>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</si>
  <si>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</si>
  <si>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</si>
  <si>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</si>
  <si>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</si>
  <si>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</si>
  <si>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</si>
  <si>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</si>
  <si>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</si>
  <si>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</si>
  <si>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</si>
  <si>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</si>
  <si>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</si>
  <si>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</si>
  <si>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</si>
  <si>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</si>
  <si>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</si>
  <si>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</si>
  <si>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</si>
  <si>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</si>
  <si>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</si>
  <si>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</si>
  <si>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</si>
  <si>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</si>
  <si>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</si>
  <si>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</si>
  <si>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</si>
  <si>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</si>
  <si>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</si>
  <si>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</si>
  <si>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</si>
  <si>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</si>
  <si>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</si>
  <si>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</si>
  <si>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</si>
  <si>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</si>
  <si>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</si>
  <si>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</si>
  <si>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</si>
  <si>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</si>
  <si>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</si>
  <si>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</si>
  <si>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</si>
  <si>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</si>
  <si>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</si>
  <si>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</si>
  <si>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</si>
  <si>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</si>
  <si>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</si>
  <si>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</si>
  <si>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</si>
  <si>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</si>
  <si>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</si>
  <si>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</si>
  <si>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</si>
  <si>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</si>
  <si>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</si>
  <si>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</si>
  <si>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</si>
  <si>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</si>
  <si>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</si>
  <si>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</si>
  <si>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</si>
  <si>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</si>
  <si>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</si>
  <si>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</si>
  <si>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</si>
  <si>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</si>
  <si>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</si>
  <si>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</si>
  <si>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</si>
  <si>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</si>
  <si>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</si>
  <si>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</si>
  <si>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</si>
  <si>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</si>
  <si>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</si>
  <si>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</si>
  <si>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</si>
  <si>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</si>
  <si>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</si>
  <si>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</si>
  <si>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</si>
  <si>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</si>
  <si>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</si>
  <si>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</si>
  <si>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</si>
  <si>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</si>
  <si>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</si>
  <si>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</si>
  <si>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</si>
  <si>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</si>
  <si>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</si>
  <si>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</si>
  <si>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</si>
  <si>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</si>
  <si>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</si>
  <si>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</si>
  <si>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</si>
  <si>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</si>
  <si>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</si>
  <si>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</si>
  <si>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</si>
  <si>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</si>
  <si>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</si>
  <si>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</si>
  <si>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</si>
  <si>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</si>
  <si>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</si>
  <si>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</si>
  <si>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</si>
  <si>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</si>
  <si>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</si>
  <si>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</si>
  <si>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</si>
  <si>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</si>
  <si>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</si>
  <si>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</si>
  <si>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</si>
  <si>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</si>
  <si>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</si>
  <si>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</si>
  <si>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</si>
  <si>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</si>
  <si>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</si>
  <si>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</si>
  <si>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</si>
  <si>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</si>
  <si>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</si>
  <si>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</si>
  <si>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</si>
  <si>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</si>
  <si>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</si>
  <si>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</si>
  <si>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</si>
  <si>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</si>
  <si>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</si>
  <si>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</si>
  <si>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</si>
  <si>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</si>
  <si>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</si>
  <si>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</si>
  <si>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</si>
  <si>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</si>
  <si>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</si>
  <si>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</si>
  <si>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</si>
  <si>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</si>
  <si>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</si>
  <si>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</si>
  <si>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</si>
  <si>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</si>
  <si>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</si>
  <si>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</si>
  <si>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</si>
  <si>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</si>
  <si>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</si>
  <si>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</si>
  <si>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</si>
  <si>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</si>
  <si>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</si>
  <si>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</si>
  <si>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</si>
  <si>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</si>
  <si>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</si>
  <si>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</si>
  <si>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</si>
  <si>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</si>
  <si>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</si>
  <si>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</si>
  <si>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</si>
  <si>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</si>
  <si>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</si>
  <si>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</si>
  <si>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</si>
  <si>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</si>
  <si>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</si>
  <si>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</si>
  <si>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</si>
  <si>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</si>
  <si>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</si>
  <si>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</si>
  <si>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</si>
  <si>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</si>
  <si>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</si>
  <si>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</si>
  <si>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</si>
  <si>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</si>
  <si>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</si>
  <si>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</si>
  <si>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</si>
  <si>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</si>
  <si>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</si>
  <si>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</si>
  <si>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</si>
  <si>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</si>
  <si>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</si>
  <si>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</si>
  <si>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</si>
  <si>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</si>
  <si>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</si>
  <si>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</si>
  <si>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</si>
  <si>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</si>
  <si>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</si>
  <si>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</si>
  <si>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</si>
  <si>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</si>
  <si>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</si>
  <si>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</si>
  <si>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</si>
  <si>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</si>
  <si>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</si>
  <si>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</si>
  <si>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</si>
  <si>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</si>
  <si>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</si>
  <si>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</si>
  <si>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</si>
  <si>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</si>
  <si>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</si>
  <si>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</si>
  <si>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</si>
  <si>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</si>
  <si>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</si>
  <si>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</si>
  <si>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</si>
  <si>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</si>
  <si>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</si>
  <si>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</si>
  <si>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</si>
  <si>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</si>
  <si>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</si>
  <si>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</si>
  <si>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</si>
  <si>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</si>
  <si>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</si>
  <si>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</si>
  <si>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</si>
  <si>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</si>
  <si>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</si>
  <si>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</si>
  <si>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</si>
  <si>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</si>
  <si>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</si>
  <si>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</si>
  <si>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</si>
  <si>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</si>
  <si>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</si>
  <si>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</si>
  <si>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</si>
  <si>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</si>
  <si>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</si>
  <si>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</si>
  <si>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</si>
  <si>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</si>
  <si>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</si>
  <si>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</si>
  <si>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</si>
  <si>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</si>
  <si>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</si>
  <si>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</si>
  <si>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</si>
  <si>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</si>
  <si>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</si>
  <si>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</si>
  <si>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</si>
  <si>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</si>
  <si>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</si>
  <si>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</si>
  <si>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</si>
  <si>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</si>
  <si>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</si>
  <si>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</si>
  <si>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</si>
  <si>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</si>
  <si>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</si>
  <si>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</si>
  <si>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</si>
  <si>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</si>
  <si>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</si>
  <si>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</si>
  <si>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</si>
  <si>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</si>
  <si>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</si>
  <si>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</si>
  <si>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</si>
  <si>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</si>
  <si>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</si>
  <si>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</si>
  <si>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</si>
  <si>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</si>
  <si>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</si>
  <si>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</si>
  <si>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</si>
  <si>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</si>
  <si>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</si>
  <si>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</si>
  <si>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</si>
  <si>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</si>
  <si>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</si>
  <si>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</si>
  <si>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</si>
  <si>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</si>
  <si>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</si>
  <si>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</si>
  <si>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</si>
  <si>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</si>
  <si>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</si>
  <si>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</si>
  <si>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</si>
  <si>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</si>
  <si>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</si>
  <si>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</si>
  <si>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</si>
  <si>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</si>
  <si>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</si>
  <si>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</si>
  <si>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</si>
  <si>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</si>
  <si>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</si>
  <si>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</si>
  <si>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</si>
  <si>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</si>
  <si>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</si>
  <si>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</si>
  <si>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</si>
  <si>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</si>
  <si>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</si>
  <si>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</si>
  <si>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</si>
  <si>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</si>
  <si>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</si>
  <si>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</si>
  <si>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</si>
  <si>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</si>
  <si>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</si>
  <si>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</si>
  <si>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</si>
  <si>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</si>
  <si>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</si>
  <si>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</si>
  <si>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</si>
  <si>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</si>
  <si>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</si>
  <si>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</si>
  <si>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</si>
  <si>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</si>
  <si>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</si>
  <si>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</si>
  <si>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</si>
  <si>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</si>
  <si>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</si>
  <si>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</si>
  <si>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</si>
  <si>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</si>
  <si>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</si>
  <si>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</si>
  <si>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</si>
  <si>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</si>
  <si>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</si>
  <si>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</si>
  <si>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</si>
  <si>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</si>
  <si>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</si>
  <si>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</si>
  <si>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</si>
  <si>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</si>
  <si>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</si>
  <si>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</si>
  <si>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</si>
  <si>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</si>
  <si>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</si>
  <si>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</si>
  <si>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</si>
  <si>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</si>
  <si>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</si>
  <si>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</si>
  <si>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</si>
  <si>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</si>
  <si>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</si>
  <si>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</si>
  <si>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</si>
  <si>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</si>
  <si>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</si>
  <si>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</si>
  <si>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</si>
  <si>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</si>
  <si>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</si>
  <si>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</si>
  <si>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</si>
  <si>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</si>
  <si>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</si>
  <si>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</si>
  <si>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</si>
  <si>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</si>
  <si>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</si>
  <si>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</si>
  <si>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</si>
  <si>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</si>
  <si>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</si>
  <si>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</si>
  <si>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</si>
  <si>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</si>
  <si>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</si>
  <si>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</si>
  <si>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</si>
  <si>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</si>
  <si>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</si>
  <si>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</si>
  <si>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</si>
  <si>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</si>
  <si>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</si>
  <si>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</si>
  <si>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</si>
  <si>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</si>
  <si>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</si>
  <si>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</si>
  <si>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</si>
  <si>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</si>
  <si>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</si>
  <si>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</si>
  <si>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</si>
  <si>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</si>
  <si>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</si>
  <si>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</si>
  <si>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</si>
  <si>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</si>
  <si>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</si>
  <si>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</si>
  <si>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</si>
  <si>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</si>
  <si>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</si>
  <si>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</si>
  <si>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</si>
  <si>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</si>
  <si>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</si>
  <si>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</si>
  <si>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</si>
  <si>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</si>
  <si>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</si>
  <si>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</si>
  <si>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</si>
  <si>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</si>
  <si>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</si>
  <si>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</si>
  <si>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</si>
  <si>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</si>
  <si>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</si>
  <si>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</si>
  <si>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</si>
  <si>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</si>
  <si>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</si>
  <si>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</si>
  <si>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</si>
  <si>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</si>
  <si>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</si>
  <si>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</si>
  <si>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</si>
  <si>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</si>
  <si>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</si>
  <si>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</si>
  <si>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</si>
  <si>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</si>
  <si>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</si>
  <si>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</si>
  <si>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</si>
  <si>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</si>
  <si>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</si>
  <si>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</si>
  <si>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</si>
  <si>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</si>
  <si>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</si>
  <si>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</si>
  <si>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</si>
  <si>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</si>
  <si>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</si>
  <si>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</si>
  <si>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</si>
  <si>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</si>
  <si>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</si>
  <si>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</si>
  <si>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</si>
  <si>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</si>
  <si>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</si>
  <si>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</si>
  <si>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</si>
  <si>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</si>
  <si>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</si>
  <si>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</si>
  <si>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</si>
  <si>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</si>
  <si>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</si>
  <si>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</si>
  <si>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</si>
  <si>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</si>
  <si>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</si>
  <si>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</si>
  <si>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</si>
  <si>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</si>
  <si>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</si>
  <si>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</si>
  <si>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</si>
  <si>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</si>
  <si>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</si>
  <si>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</si>
  <si>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</si>
  <si>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</si>
  <si>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</si>
  <si>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</si>
  <si>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</si>
  <si>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</si>
  <si>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</si>
  <si>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</si>
  <si>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</si>
  <si>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</si>
  <si>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</si>
  <si>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</si>
  <si>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</si>
  <si>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</si>
  <si>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</si>
  <si>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</si>
  <si>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</si>
  <si>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</si>
  <si>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</si>
  <si>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</si>
  <si>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</si>
  <si>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</si>
  <si>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</si>
  <si>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</si>
  <si>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</si>
  <si>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</si>
  <si>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</si>
  <si>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</si>
  <si>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</si>
  <si>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</si>
  <si>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</si>
  <si>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</si>
  <si>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</si>
  <si>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</si>
  <si>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</si>
  <si>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</si>
  <si>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</si>
  <si>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</si>
  <si>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</si>
  <si>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</si>
  <si>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</si>
  <si>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</si>
  <si>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</si>
  <si>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</si>
  <si>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</si>
  <si>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</si>
  <si>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</si>
  <si>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</si>
  <si>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</si>
  <si>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</si>
  <si>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</si>
  <si>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</si>
  <si>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</si>
  <si>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</si>
  <si>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</si>
  <si>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</si>
  <si>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</si>
  <si>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</si>
  <si>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</si>
  <si>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</si>
  <si>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</si>
  <si>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</si>
  <si>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</si>
  <si>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</si>
  <si>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</si>
  <si>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</si>
  <si>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</si>
  <si>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</si>
  <si>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</si>
  <si>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</si>
  <si>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</si>
  <si>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</si>
  <si>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</si>
  <si>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</si>
  <si>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</si>
  <si>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</si>
  <si>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</si>
  <si>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</si>
  <si>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</si>
  <si>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</si>
  <si>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</si>
  <si>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</si>
  <si>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</si>
  <si>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</si>
  <si>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</si>
  <si>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</si>
  <si>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</si>
  <si>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</si>
  <si>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</si>
  <si>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</si>
  <si>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</si>
  <si>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</si>
  <si>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</si>
  <si>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</si>
  <si>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</si>
  <si>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</si>
  <si>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</si>
  <si>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</si>
  <si>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</si>
  <si>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</si>
  <si>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</si>
  <si>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</si>
  <si>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</si>
  <si>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</si>
  <si>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</si>
  <si>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</si>
  <si>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</si>
  <si>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</si>
  <si>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</si>
  <si>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</si>
  <si>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</si>
  <si>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</si>
  <si>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</si>
  <si>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</si>
  <si>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</si>
  <si>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</si>
  <si>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</si>
  <si>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</si>
  <si>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</si>
  <si>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</si>
  <si>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</si>
  <si>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</si>
  <si>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</si>
  <si>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</si>
  <si>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</si>
  <si>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</si>
  <si>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</si>
  <si>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</si>
  <si>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</si>
  <si>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</si>
  <si>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</si>
  <si>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</si>
  <si>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</si>
  <si>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</si>
  <si>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</si>
  <si>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</si>
  <si>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</si>
  <si>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</si>
  <si>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</si>
  <si>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</si>
  <si>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</si>
  <si>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</si>
  <si>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</si>
  <si>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</si>
  <si>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</si>
  <si>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</si>
  <si>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</si>
  <si>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</si>
  <si>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</si>
  <si>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</si>
  <si>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</si>
  <si>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</si>
  <si>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</si>
  <si>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</si>
  <si>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</si>
  <si>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</si>
  <si>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</si>
  <si>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</si>
  <si>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</si>
  <si>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</si>
  <si>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</si>
  <si>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</si>
  <si>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</si>
  <si>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</si>
  <si>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</si>
  <si>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</si>
  <si>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</si>
  <si>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</si>
  <si>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</si>
  <si>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</si>
  <si>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</si>
  <si>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</si>
  <si>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</si>
  <si>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</si>
  <si>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</si>
  <si>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</si>
  <si>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</si>
  <si>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</si>
  <si>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</si>
  <si>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</si>
  <si>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</si>
  <si>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</si>
  <si>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</si>
  <si>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</si>
  <si>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</si>
  <si>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</si>
  <si>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</si>
  <si>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</si>
  <si>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</si>
  <si>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</si>
  <si>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</si>
  <si>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</si>
  <si>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</si>
  <si>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</si>
  <si>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</si>
  <si>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</si>
  <si>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</si>
  <si>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</si>
  <si>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</si>
  <si>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</si>
  <si>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</si>
  <si>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</si>
  <si>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</si>
  <si>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</si>
  <si>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</si>
  <si>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</si>
  <si>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</si>
  <si>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</si>
  <si>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</si>
  <si>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</si>
  <si>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</si>
  <si>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</si>
  <si>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</si>
  <si>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</si>
  <si>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</si>
  <si>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</si>
  <si>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</si>
  <si>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</si>
  <si>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</si>
  <si>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</si>
  <si>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</si>
  <si>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</si>
  <si>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</si>
  <si>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</si>
  <si>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</si>
  <si>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</si>
  <si>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</si>
  <si>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</si>
  <si>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</si>
  <si>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</si>
  <si>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</si>
  <si>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</si>
  <si>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</si>
  <si>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</si>
  <si>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</si>
  <si>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</si>
  <si>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</si>
  <si>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</si>
  <si>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</si>
  <si>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</si>
  <si>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</si>
  <si>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</si>
  <si>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</si>
  <si>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</si>
  <si>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</si>
  <si>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</si>
  <si>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</si>
  <si>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</si>
  <si>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</si>
  <si>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</si>
  <si>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</si>
  <si>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</si>
  <si>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</si>
  <si>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</si>
  <si>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</si>
  <si>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</si>
  <si>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</si>
  <si>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</si>
  <si>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</si>
  <si>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</si>
  <si>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</si>
  <si>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</si>
  <si>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</si>
  <si>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</si>
  <si>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</si>
  <si>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</si>
  <si>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</si>
  <si>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</si>
  <si>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</si>
  <si>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</si>
  <si>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</si>
  <si>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</si>
  <si>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</si>
  <si>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</si>
  <si>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</si>
  <si>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</si>
  <si>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</si>
  <si>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</si>
  <si>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</si>
  <si>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</si>
  <si>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</si>
  <si>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</si>
  <si>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</si>
  <si>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</si>
  <si>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</si>
  <si>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</si>
  <si>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</si>
  <si>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</si>
  <si>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</si>
  <si>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</si>
  <si>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</si>
  <si>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</si>
  <si>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</si>
  <si>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</si>
  <si>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</si>
  <si>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</si>
  <si>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</si>
  <si>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</si>
  <si>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</si>
  <si>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</si>
  <si>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</si>
  <si>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</si>
  <si>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</si>
  <si>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</si>
  <si>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</si>
  <si>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</si>
  <si>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</si>
  <si>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</si>
  <si>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</si>
  <si>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</si>
  <si>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</si>
  <si>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</si>
  <si>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</si>
  <si>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</si>
  <si>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</si>
  <si>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</si>
  <si>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</si>
  <si>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</si>
  <si>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</si>
  <si>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</si>
  <si>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</si>
  <si>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</si>
  <si>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</si>
  <si>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</si>
  <si>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</si>
  <si>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</si>
  <si>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</si>
  <si>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</si>
  <si>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</si>
  <si>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</si>
  <si>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</si>
  <si>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</si>
  <si>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</si>
  <si>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</si>
  <si>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</si>
  <si>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</si>
  <si>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</si>
  <si>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</si>
  <si>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</si>
  <si>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</si>
  <si>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</si>
  <si>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</si>
  <si>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</si>
  <si>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</si>
  <si>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</si>
  <si>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</si>
  <si>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</si>
  <si>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</si>
  <si>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</si>
  <si>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</si>
  <si>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</si>
  <si>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</si>
  <si>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</si>
  <si>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</si>
  <si>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</si>
  <si>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</si>
  <si>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</si>
  <si>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</si>
  <si>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</si>
  <si>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</si>
  <si>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</si>
  <si>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</si>
  <si>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</si>
  <si>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</si>
  <si>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</si>
  <si>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</si>
  <si>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</si>
  <si>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</si>
  <si>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</si>
  <si>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</si>
  <si>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</si>
  <si>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</si>
  <si>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</si>
  <si>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</si>
  <si>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</si>
  <si>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</si>
  <si>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</si>
  <si>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</si>
  <si>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</si>
  <si>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</si>
  <si>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</si>
  <si>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</si>
  <si>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</si>
  <si>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</si>
  <si>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</si>
  <si>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</si>
  <si>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</si>
  <si>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</si>
  <si>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</si>
  <si>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</si>
  <si>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</si>
  <si>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</si>
  <si>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</si>
  <si>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</si>
  <si>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</si>
  <si>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</si>
  <si>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</si>
  <si>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</si>
  <si>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</si>
  <si>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</si>
  <si>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</si>
  <si>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</si>
  <si>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</si>
  <si>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</si>
  <si>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</si>
  <si>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</si>
  <si>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</si>
  <si>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</si>
  <si>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</si>
  <si>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</si>
  <si>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</si>
  <si>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</si>
  <si>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</si>
  <si>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</si>
  <si>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</si>
  <si>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</si>
  <si>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</si>
  <si>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</si>
  <si>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</si>
  <si>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</si>
  <si>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</si>
  <si>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</si>
  <si>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</si>
  <si>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</si>
  <si>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</si>
  <si>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</si>
  <si>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</si>
  <si>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</si>
  <si>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</si>
  <si>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</si>
  <si>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</si>
  <si>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</si>
  <si>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</si>
  <si>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</si>
  <si>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</si>
  <si>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</si>
  <si>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</si>
  <si>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</si>
  <si>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</si>
  <si>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</si>
  <si>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</si>
  <si>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</si>
  <si>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</si>
  <si>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</si>
  <si>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</si>
  <si>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</si>
  <si>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</si>
  <si>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</si>
  <si>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</si>
  <si>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</si>
  <si>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</si>
  <si>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</si>
  <si>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</si>
  <si>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</si>
  <si>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</si>
  <si>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</si>
  <si>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</si>
  <si>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</si>
  <si>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</si>
  <si>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</si>
  <si>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</si>
  <si>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</si>
  <si>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</si>
  <si>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</si>
  <si>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</si>
  <si>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</si>
  <si>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</si>
  <si>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</si>
  <si>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</si>
  <si>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</si>
  <si>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</si>
  <si>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</si>
  <si>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</si>
  <si>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</si>
  <si>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</si>
  <si>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</si>
  <si>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</si>
  <si>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</si>
  <si>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</si>
  <si>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</si>
  <si>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</si>
  <si>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</si>
  <si>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</si>
  <si>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</si>
  <si>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</si>
  <si>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</si>
  <si>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</si>
  <si>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</si>
  <si>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</si>
  <si>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</si>
  <si>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</si>
  <si>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</si>
  <si>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</si>
  <si>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</si>
  <si>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</si>
  <si>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</si>
  <si>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</si>
  <si>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</si>
  <si>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</si>
  <si>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</si>
  <si>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</si>
  <si>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</si>
  <si>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</si>
  <si>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</si>
  <si>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</si>
  <si>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</si>
  <si>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</si>
  <si>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</si>
  <si>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</si>
  <si>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</si>
  <si>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</si>
  <si>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</si>
  <si>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</si>
  <si>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</si>
  <si>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</si>
  <si>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</si>
  <si>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</si>
  <si>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</si>
  <si>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</si>
  <si>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</si>
  <si>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</si>
  <si>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</si>
  <si>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</si>
  <si>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</si>
  <si>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</si>
  <si>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</si>
  <si>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</si>
  <si>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</si>
  <si>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</si>
  <si>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</si>
  <si>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</si>
  <si>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</si>
  <si>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</si>
  <si>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</si>
  <si>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</si>
  <si>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</si>
  <si>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</si>
  <si>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</si>
  <si>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</si>
  <si>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</si>
  <si>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</si>
  <si>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</si>
  <si>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</si>
  <si>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</si>
  <si>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</si>
  <si>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</si>
  <si>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</si>
  <si>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</si>
  <si>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</si>
  <si>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</si>
  <si>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</si>
  <si>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</si>
  <si>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</si>
  <si>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</si>
  <si>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</si>
  <si>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</si>
  <si>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</si>
  <si>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</si>
  <si>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</si>
  <si>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</si>
  <si>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</si>
  <si>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</si>
  <si>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</si>
  <si>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</si>
  <si>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</si>
  <si>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</si>
  <si>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</si>
  <si>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</si>
  <si>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</si>
  <si>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</si>
  <si>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</si>
  <si>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</si>
  <si>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</si>
  <si>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</si>
  <si>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</si>
  <si>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</si>
  <si>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</si>
  <si>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</si>
  <si>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</si>
  <si>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</si>
  <si>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</si>
  <si>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</si>
  <si>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</si>
  <si>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</si>
  <si>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</si>
  <si>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</si>
  <si>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</si>
  <si>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</si>
  <si>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</si>
  <si>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</si>
  <si>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</si>
  <si>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</si>
  <si>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</si>
  <si>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</si>
  <si>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</si>
  <si>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</si>
  <si>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</si>
  <si>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</si>
  <si>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</si>
  <si>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</si>
  <si>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</si>
  <si>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</si>
  <si>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</si>
  <si>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</si>
  <si>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</si>
  <si>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</si>
  <si>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</si>
  <si>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</si>
  <si>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</si>
  <si>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</si>
  <si>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</si>
  <si>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</si>
  <si>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</si>
  <si>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</si>
  <si>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</si>
  <si>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</si>
  <si>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</si>
  <si>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</si>
  <si>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</si>
  <si>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</si>
  <si>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</si>
  <si>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</si>
  <si>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</si>
  <si>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</si>
  <si>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</si>
  <si>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</si>
  <si>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</si>
  <si>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</si>
  <si>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</si>
  <si>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</si>
  <si>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</si>
  <si>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</si>
  <si>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</si>
  <si>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</si>
  <si>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</si>
  <si>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</si>
  <si>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</si>
  <si>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</si>
  <si>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</si>
  <si>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</si>
  <si>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</si>
  <si>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</si>
  <si>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</si>
  <si>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</si>
  <si>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</si>
  <si>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</si>
  <si>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</si>
  <si>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</si>
  <si>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</si>
  <si>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</si>
  <si>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</si>
  <si>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</si>
  <si>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</si>
  <si>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</si>
  <si>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</si>
  <si>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</si>
  <si>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</si>
  <si>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</si>
  <si>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</si>
  <si>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</si>
  <si>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</si>
  <si>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</si>
  <si>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</si>
  <si>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</si>
  <si>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</si>
  <si>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</si>
  <si>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</si>
  <si>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</si>
  <si>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</si>
  <si>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</si>
  <si>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</si>
  <si>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</si>
  <si>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</si>
  <si>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</si>
  <si>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</si>
  <si>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</si>
  <si>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</si>
  <si>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</si>
  <si>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</si>
  <si>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</si>
  <si>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</si>
  <si>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</si>
  <si>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</si>
  <si>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</si>
  <si>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</si>
  <si>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</si>
  <si>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</si>
  <si>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</si>
  <si>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</si>
  <si>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</si>
  <si>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</si>
  <si>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</si>
  <si>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</si>
  <si>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</si>
  <si>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</si>
  <si>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</si>
  <si>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</si>
  <si>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</si>
  <si>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</si>
  <si>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</si>
  <si>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</si>
  <si>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</si>
  <si>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</si>
  <si>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</si>
  <si>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</si>
  <si>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</si>
  <si>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</si>
  <si>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</si>
  <si>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</si>
  <si>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</si>
  <si>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</si>
  <si>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</si>
  <si>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</si>
  <si>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</si>
  <si>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</si>
  <si>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</si>
  <si>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</si>
  <si>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</si>
  <si>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</si>
  <si>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</si>
  <si>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</si>
  <si>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</si>
  <si>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</si>
  <si>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</si>
  <si>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</si>
  <si>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</si>
  <si>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</si>
  <si>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</si>
  <si>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</si>
  <si>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</si>
  <si>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</si>
  <si>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</si>
  <si>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</si>
  <si>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</si>
  <si>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</si>
  <si>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</si>
  <si>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</si>
  <si>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</si>
  <si>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</si>
  <si>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</si>
  <si>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</si>
  <si>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</si>
  <si>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</si>
  <si>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</si>
  <si>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</si>
  <si>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</si>
  <si>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</si>
  <si>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</si>
  <si>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</si>
  <si>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</si>
  <si>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</si>
  <si>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</si>
  <si>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</si>
  <si>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</si>
  <si>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</si>
  <si>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</si>
  <si>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</si>
  <si>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</si>
  <si>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</si>
  <si>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</si>
  <si>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</si>
  <si>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</si>
  <si>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</si>
  <si>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</si>
  <si>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</si>
  <si>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</si>
  <si>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</si>
  <si>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</si>
  <si>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</si>
  <si>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</si>
  <si>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</si>
  <si>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</si>
  <si>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</si>
  <si>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</si>
  <si>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</si>
  <si>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</si>
  <si>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</si>
  <si>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</si>
  <si>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</si>
  <si>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</si>
  <si>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</si>
  <si>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</si>
  <si>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</si>
  <si>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</si>
  <si>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</si>
  <si>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</si>
  <si>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</si>
  <si>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</si>
  <si>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</si>
  <si>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</si>
  <si>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</si>
  <si>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</si>
  <si>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</si>
  <si>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</si>
  <si>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</si>
  <si>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</si>
  <si>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</si>
  <si>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</si>
  <si>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</si>
  <si>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</si>
  <si>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</si>
  <si>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</si>
  <si>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</si>
  <si>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</si>
  <si>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</si>
  <si>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</si>
  <si>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</si>
  <si>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</si>
  <si>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</si>
  <si>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</si>
  <si>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</si>
  <si>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</si>
  <si>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</si>
  <si>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</si>
  <si>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</si>
  <si>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</si>
  <si>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</si>
  <si>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</si>
  <si>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</si>
  <si>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</si>
  <si>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</si>
  <si>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</si>
  <si>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</si>
  <si>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</si>
  <si>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</si>
  <si>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</si>
  <si>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</si>
  <si>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</si>
  <si>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</si>
  <si>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</si>
  <si>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</si>
  <si>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</si>
  <si>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</si>
  <si>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</si>
  <si>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</si>
  <si>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</si>
  <si>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</si>
  <si>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</si>
  <si>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</si>
  <si>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</si>
  <si>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</si>
  <si>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</si>
  <si>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</si>
  <si>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</si>
  <si>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</si>
  <si>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</si>
  <si>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</si>
  <si>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</si>
  <si>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</si>
  <si>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</si>
  <si>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</si>
  <si>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</si>
  <si>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</si>
  <si>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</si>
  <si>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</si>
  <si>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</si>
  <si>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</si>
  <si>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</si>
  <si>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</si>
  <si>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</si>
  <si>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</si>
  <si>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</si>
  <si>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</si>
  <si>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</si>
  <si>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</si>
  <si>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</si>
  <si>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</si>
  <si>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</si>
  <si>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</si>
  <si>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</si>
  <si>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</si>
  <si>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</si>
  <si>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</si>
  <si>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</si>
  <si>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</si>
  <si>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</si>
  <si>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</si>
  <si>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</si>
  <si>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</si>
  <si>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</si>
  <si>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</si>
  <si>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</si>
  <si>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</si>
  <si>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</si>
  <si>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</si>
  <si>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</si>
  <si>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</si>
  <si>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</si>
  <si>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</si>
  <si>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</si>
  <si>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</si>
  <si>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</si>
  <si>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</si>
  <si>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</si>
  <si>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</si>
  <si>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</si>
  <si>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</si>
  <si>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</si>
  <si>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</si>
  <si>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</si>
  <si>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</si>
  <si>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</si>
  <si>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</si>
  <si>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</si>
  <si>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</si>
  <si>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</si>
  <si>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</si>
  <si>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</si>
  <si>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</si>
  <si>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</si>
  <si>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</si>
  <si>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</si>
  <si>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</si>
  <si>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</si>
  <si>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</si>
  <si>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</si>
  <si>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</si>
  <si>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</si>
  <si>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</si>
  <si>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</si>
  <si>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</si>
  <si>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</si>
  <si>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</si>
  <si>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</si>
  <si>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</si>
  <si>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</si>
  <si>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</si>
  <si>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</si>
  <si>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</si>
  <si>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</si>
  <si>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</si>
  <si>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</si>
  <si>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</si>
  <si>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</si>
  <si>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</si>
  <si>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</si>
  <si>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</si>
  <si>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</si>
  <si>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</si>
  <si>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</si>
  <si>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</si>
  <si>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</si>
  <si>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</si>
  <si>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</si>
  <si>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</si>
  <si>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</si>
  <si>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</si>
  <si>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</si>
  <si>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</si>
  <si>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</si>
  <si>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</si>
  <si>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</si>
  <si>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</si>
  <si>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</si>
  <si>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</si>
  <si>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</si>
  <si>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</si>
  <si>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</si>
  <si>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</si>
  <si>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</si>
  <si>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</si>
  <si>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</si>
  <si>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</si>
  <si>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</si>
  <si>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</si>
  <si>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</si>
  <si>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</si>
  <si>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</si>
  <si>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</si>
  <si>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</si>
  <si>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</si>
  <si>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</si>
  <si>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</si>
  <si>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</si>
  <si>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</si>
  <si>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</si>
  <si>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</si>
  <si>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</si>
  <si>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</si>
  <si>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</si>
  <si>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</si>
  <si>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</si>
  <si>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</si>
  <si>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</si>
  <si>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</si>
  <si>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</si>
  <si>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</si>
  <si>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</si>
  <si>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</si>
  <si>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</si>
  <si>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</si>
  <si>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</si>
  <si>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</si>
  <si>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</si>
  <si>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</si>
  <si>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</si>
  <si>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</si>
  <si>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</si>
  <si>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</si>
  <si>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</si>
  <si>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</si>
  <si>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</si>
  <si>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</si>
  <si>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</si>
  <si>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</si>
  <si>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</si>
  <si>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</si>
  <si>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</si>
  <si>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</si>
  <si>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</si>
  <si>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</si>
  <si>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</si>
  <si>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</si>
  <si>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</si>
  <si>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</si>
  <si>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</si>
  <si>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</si>
  <si>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</si>
  <si>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</si>
  <si>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</si>
  <si>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</si>
  <si>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</si>
  <si>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</si>
  <si>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</si>
  <si>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</si>
  <si>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</si>
  <si>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</si>
  <si>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</si>
  <si>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</si>
  <si>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</si>
  <si>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</si>
  <si>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</si>
  <si>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</si>
  <si>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</si>
  <si>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</si>
  <si>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</si>
  <si>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</si>
  <si>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</si>
  <si>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</si>
  <si>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</si>
  <si>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</si>
  <si>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</si>
  <si>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</si>
  <si>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</si>
  <si>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</si>
  <si>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</si>
  <si>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</si>
  <si>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</si>
  <si>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</si>
  <si>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</si>
  <si>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</si>
  <si>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</si>
  <si>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</si>
  <si>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</si>
  <si>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</si>
  <si>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</si>
  <si>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</si>
  <si>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</si>
  <si>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</si>
  <si>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</si>
  <si>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</si>
  <si>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</si>
  <si>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</si>
  <si>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</si>
  <si>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</si>
  <si>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</si>
  <si>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</si>
  <si>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</si>
  <si>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</si>
  <si>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</si>
  <si>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</si>
  <si>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</si>
  <si>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</si>
  <si>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</si>
  <si>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</si>
  <si>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</si>
  <si>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</si>
  <si>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</si>
  <si>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</si>
  <si>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</si>
  <si>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</si>
  <si>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</si>
  <si>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</si>
  <si>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</si>
  <si>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</si>
  <si>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</si>
  <si>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</si>
  <si>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</si>
  <si>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</si>
  <si>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</si>
  <si>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</si>
  <si>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</si>
  <si>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</si>
  <si>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</si>
  <si>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</si>
  <si>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</si>
  <si>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</si>
  <si>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</si>
  <si>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</si>
  <si>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</si>
  <si>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</si>
  <si>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</si>
  <si>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</si>
  <si>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</si>
  <si>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</si>
  <si>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</si>
  <si>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</si>
  <si>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</si>
  <si>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</si>
  <si>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</si>
  <si>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</si>
  <si>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</si>
  <si>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</si>
  <si>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</si>
  <si>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</si>
  <si>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</si>
  <si>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</si>
  <si>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</si>
  <si>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</si>
  <si>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</si>
  <si>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</si>
  <si>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</si>
  <si>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</si>
  <si>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</si>
  <si>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</si>
  <si>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</si>
  <si>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</si>
  <si>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</si>
  <si>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</si>
  <si>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</si>
  <si>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</si>
  <si>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</si>
  <si>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</si>
  <si>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</si>
  <si>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</si>
  <si>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</si>
  <si>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</si>
  <si>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</si>
  <si>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</si>
  <si>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</si>
  <si>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</si>
  <si>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</si>
  <si>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</si>
  <si>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</si>
  <si>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</si>
  <si>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</si>
  <si>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</si>
  <si>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</si>
  <si>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</si>
  <si>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</si>
  <si>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</si>
  <si>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</si>
  <si>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</si>
  <si>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</si>
  <si>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</si>
  <si>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</si>
  <si>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</si>
  <si>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</si>
  <si>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</si>
  <si>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</si>
  <si>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</si>
  <si>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</si>
  <si>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</si>
  <si>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</si>
  <si>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</si>
  <si>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</si>
  <si>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</si>
  <si>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</si>
  <si>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</si>
  <si>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</si>
  <si>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</si>
  <si>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</si>
  <si>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</si>
  <si>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</si>
  <si>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</si>
  <si>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</si>
  <si>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</si>
  <si>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</si>
  <si>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</si>
  <si>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</si>
  <si>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</si>
  <si>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</si>
  <si>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</si>
  <si>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</si>
  <si>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</si>
  <si>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</si>
  <si>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</si>
  <si>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</si>
  <si>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</si>
  <si>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</si>
  <si>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</si>
  <si>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</si>
  <si>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</si>
  <si>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</si>
  <si>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</si>
  <si>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</si>
  <si>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</si>
  <si>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</si>
  <si>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</si>
  <si>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</si>
  <si>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</si>
  <si>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</si>
  <si>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</si>
  <si>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</si>
  <si>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</si>
  <si>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</si>
  <si>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</si>
  <si>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</si>
  <si>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</si>
  <si>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</si>
  <si>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</si>
  <si>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</si>
  <si>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</si>
  <si>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</si>
  <si>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</si>
  <si>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</si>
  <si>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</si>
  <si>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</si>
  <si>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</si>
  <si>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</si>
  <si>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</si>
  <si>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</si>
  <si>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</si>
  <si>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</si>
  <si>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</si>
  <si>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</si>
  <si>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</si>
  <si>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</si>
  <si>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</si>
  <si>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</si>
  <si>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</si>
  <si>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</si>
  <si>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</si>
  <si>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</si>
  <si>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</si>
  <si>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</si>
  <si>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</si>
  <si>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</si>
  <si>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</si>
  <si>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</si>
  <si>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</si>
  <si>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</si>
  <si>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</si>
  <si>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</si>
  <si>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</si>
  <si>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</si>
  <si>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</si>
  <si>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</si>
  <si>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</si>
  <si>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</si>
  <si>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</si>
  <si>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</si>
  <si>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</si>
  <si>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</si>
  <si>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</si>
  <si>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</si>
  <si>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</si>
  <si>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</si>
  <si>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</si>
  <si>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</si>
  <si>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</si>
  <si>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</si>
  <si>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</si>
  <si>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</si>
  <si>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</si>
  <si>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</si>
  <si>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</si>
  <si>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</si>
  <si>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</si>
  <si>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</si>
  <si>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</si>
  <si>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</si>
  <si>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</si>
  <si>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</si>
  <si>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</si>
  <si>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</si>
  <si>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</si>
  <si>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</si>
  <si>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</si>
  <si>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</si>
  <si>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</si>
  <si>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</si>
  <si>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</si>
  <si>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</si>
  <si>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</si>
  <si>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</si>
  <si>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</si>
  <si>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</si>
  <si>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</si>
  <si>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</si>
  <si>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</si>
  <si>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</si>
  <si>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</si>
  <si>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</si>
  <si>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</si>
  <si>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</si>
  <si>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</si>
  <si>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</si>
  <si>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</si>
  <si>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</si>
  <si>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</si>
  <si>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</si>
  <si>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</si>
  <si>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</si>
  <si>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</si>
  <si>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</si>
  <si>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</si>
  <si>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</si>
  <si>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</si>
  <si>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</si>
  <si>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</si>
  <si>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</si>
  <si>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</si>
  <si>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</si>
  <si>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</si>
  <si>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</si>
  <si>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</si>
  <si>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</si>
  <si>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</si>
  <si>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</si>
  <si>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</si>
  <si>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</si>
  <si>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</si>
  <si>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</si>
  <si>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</si>
  <si>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</si>
  <si>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</si>
  <si>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</si>
  <si>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</si>
  <si>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</si>
  <si>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</si>
  <si>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</si>
  <si>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</si>
  <si>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</si>
  <si>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</si>
  <si>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</si>
  <si>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</si>
  <si>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</si>
  <si>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</si>
  <si>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</si>
  <si>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</si>
  <si>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</si>
  <si>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</si>
  <si>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</si>
  <si>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</si>
  <si>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</si>
  <si>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</si>
  <si>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</si>
  <si>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</si>
  <si>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</si>
  <si>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</si>
  <si>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</si>
  <si>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</si>
  <si>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</si>
  <si>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</si>
  <si>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</si>
  <si>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</si>
  <si>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</si>
  <si>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</si>
  <si>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</si>
  <si>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</si>
  <si>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</si>
  <si>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</si>
  <si>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</si>
  <si>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</si>
  <si>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</si>
  <si>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</si>
  <si>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</si>
  <si>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</si>
  <si>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</si>
  <si>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</si>
  <si>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</si>
  <si>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</si>
  <si>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</si>
  <si>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</si>
  <si>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</si>
  <si>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</si>
  <si>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</si>
  <si>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</si>
  <si>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</si>
  <si>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</si>
  <si>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</si>
  <si>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</si>
  <si>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</si>
  <si>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</si>
  <si>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</si>
  <si>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</si>
  <si>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</si>
  <si>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</si>
  <si>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</si>
  <si>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</si>
  <si>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</si>
  <si>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</si>
  <si>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</si>
  <si>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</si>
  <si>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</si>
  <si>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</si>
  <si>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</si>
  <si>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</si>
  <si>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</si>
  <si>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</si>
  <si>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</si>
  <si>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</si>
  <si>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</si>
  <si>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</si>
  <si>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</si>
  <si>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</si>
  <si>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</si>
  <si>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</si>
  <si>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</si>
  <si>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</si>
  <si>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</si>
  <si>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</si>
  <si>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</si>
  <si>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</si>
  <si>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</si>
  <si>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</si>
  <si>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</si>
  <si>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</si>
  <si>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</si>
  <si>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</si>
  <si>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</si>
  <si>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</si>
  <si>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</si>
  <si>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</si>
  <si>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</si>
  <si>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</si>
  <si>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</si>
  <si>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</si>
  <si>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</si>
  <si>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</si>
  <si>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</si>
  <si>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</si>
  <si>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</si>
  <si>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</si>
  <si>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</si>
  <si>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</si>
  <si>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</si>
  <si>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</si>
  <si>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</si>
  <si>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</si>
  <si>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</si>
  <si>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</si>
  <si>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</si>
  <si>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</si>
  <si>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</si>
  <si>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</si>
  <si>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</si>
  <si>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</si>
  <si>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</si>
  <si>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</si>
  <si>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</si>
  <si>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</si>
  <si>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</si>
  <si>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</si>
  <si>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</si>
  <si>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</si>
  <si>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</si>
  <si>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</si>
  <si>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</si>
  <si>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</si>
  <si>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</si>
  <si>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</si>
  <si>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</si>
  <si>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</si>
  <si>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</si>
  <si>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</si>
  <si>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</si>
  <si>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</si>
  <si>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</si>
  <si>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</si>
  <si>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</si>
  <si>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</si>
  <si>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</si>
  <si>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</si>
  <si>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</si>
  <si>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</si>
  <si>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</si>
  <si>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</si>
  <si>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</si>
  <si>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</si>
  <si>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</si>
  <si>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</si>
  <si>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</si>
  <si>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</si>
  <si>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</si>
  <si>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</si>
  <si>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</si>
  <si>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</si>
  <si>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</si>
  <si>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</si>
  <si>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</si>
  <si>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</si>
  <si>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</si>
  <si>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</si>
  <si>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</si>
  <si>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</si>
  <si>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</si>
  <si>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</si>
  <si>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</si>
  <si>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</si>
  <si>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</si>
  <si>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</si>
  <si>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</si>
  <si>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</si>
  <si>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</si>
  <si>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</si>
  <si>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</si>
  <si>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</si>
  <si>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</si>
  <si>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</si>
  <si>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</si>
  <si>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</si>
  <si>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</si>
  <si>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</si>
  <si>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</si>
  <si>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</si>
  <si>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</si>
  <si>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</si>
  <si>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</si>
  <si>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</si>
  <si>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</si>
  <si>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</si>
  <si>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</si>
  <si>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</si>
  <si>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</si>
  <si>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</si>
  <si>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</si>
  <si>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</si>
  <si>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</si>
  <si>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</si>
  <si>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</si>
  <si>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</si>
  <si>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</si>
  <si>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</si>
  <si>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</si>
  <si>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</si>
  <si>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</si>
  <si>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</si>
  <si>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</si>
  <si>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</si>
  <si>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</si>
  <si>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</si>
  <si>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</si>
  <si>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</si>
  <si>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</si>
  <si>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</si>
  <si>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</si>
  <si>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</si>
  <si>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</si>
  <si>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</si>
  <si>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</si>
  <si>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</si>
  <si>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</si>
  <si>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</si>
  <si>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</si>
  <si>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</si>
  <si>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</si>
  <si>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</si>
  <si>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</si>
  <si>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</si>
  <si>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</si>
  <si>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</si>
  <si>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</si>
  <si>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</si>
  <si>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</si>
  <si>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</si>
  <si>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</si>
  <si>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</si>
  <si>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</si>
  <si>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</si>
  <si>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</si>
  <si>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</si>
  <si>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</si>
  <si>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</si>
  <si>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</si>
  <si>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</si>
  <si>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</si>
  <si>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</si>
  <si>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</si>
  <si>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</si>
  <si>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</si>
  <si>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</si>
  <si>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</si>
  <si>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</si>
  <si>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</si>
  <si>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</si>
  <si>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</si>
  <si>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</si>
  <si>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</si>
  <si>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</si>
  <si>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</si>
  <si>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</si>
  <si>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</si>
  <si>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</si>
  <si>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</si>
  <si>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</si>
  <si>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</si>
  <si>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</si>
  <si>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</si>
  <si>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</si>
  <si>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</si>
  <si>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</si>
  <si>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</si>
  <si>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</si>
  <si>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</si>
  <si>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</si>
  <si>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</si>
  <si>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</si>
  <si>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</si>
  <si>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</si>
  <si>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</si>
  <si>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</si>
  <si>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</si>
  <si>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</si>
  <si>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</si>
  <si>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</si>
  <si>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</si>
  <si>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</si>
  <si>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</si>
  <si>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</si>
  <si>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</si>
  <si>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</si>
  <si>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</si>
  <si>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</si>
  <si>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</si>
  <si>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</si>
  <si>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</si>
  <si>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</si>
  <si>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</si>
  <si>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</si>
  <si>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</si>
  <si>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</si>
  <si>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</si>
  <si>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</si>
  <si>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</si>
  <si>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</si>
  <si>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</si>
  <si>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</si>
  <si>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</si>
  <si>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</si>
  <si>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</si>
  <si>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</si>
  <si>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</si>
  <si>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</si>
  <si>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</si>
  <si>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</si>
  <si>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</si>
  <si>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</si>
  <si>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</si>
  <si>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</si>
  <si>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</si>
  <si>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</si>
  <si>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</si>
  <si>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</si>
  <si>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</si>
  <si>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</si>
  <si>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</si>
  <si>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</si>
  <si>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</si>
  <si>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</si>
  <si>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</si>
  <si>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</si>
  <si>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</si>
  <si>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</si>
  <si>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</si>
  <si>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</si>
  <si>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</si>
  <si>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</si>
  <si>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</si>
  <si>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</si>
  <si>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</si>
  <si>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</si>
  <si>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</si>
  <si>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</si>
  <si>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</si>
  <si>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</si>
  <si>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</si>
  <si>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</si>
  <si>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</si>
  <si>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</si>
  <si>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</si>
  <si>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</si>
  <si>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</si>
  <si>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</si>
  <si>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</si>
  <si>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</si>
  <si>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</si>
  <si>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</si>
  <si>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</si>
  <si>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</si>
  <si>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</si>
  <si>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</si>
  <si>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</si>
  <si>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</si>
  <si>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</si>
  <si>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</si>
  <si>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</si>
  <si>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</si>
  <si>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</si>
  <si>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</si>
  <si>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</si>
  <si>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</si>
  <si>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</si>
  <si>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</si>
  <si>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</si>
  <si>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</si>
  <si>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</si>
  <si>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</si>
  <si>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</si>
  <si>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</si>
  <si>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</si>
  <si>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</si>
  <si>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</si>
  <si>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</si>
  <si>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</si>
  <si>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</si>
  <si>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</si>
  <si>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</si>
  <si>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</si>
  <si>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</si>
  <si>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</si>
  <si>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</si>
  <si>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</si>
  <si>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</si>
  <si>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</si>
  <si>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</si>
  <si>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</si>
  <si>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</si>
  <si>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</si>
  <si>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</si>
  <si>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</si>
  <si>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</si>
  <si>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</si>
  <si>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</si>
  <si>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</si>
  <si>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</si>
  <si>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</si>
  <si>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</si>
  <si>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</si>
  <si>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</si>
  <si>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</si>
  <si>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</si>
  <si>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</si>
  <si>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</si>
  <si>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</si>
  <si>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</si>
  <si>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</si>
  <si>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</si>
  <si>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</si>
  <si>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</si>
  <si>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</si>
  <si>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</si>
  <si>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</si>
  <si>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</si>
  <si>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</si>
  <si>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</si>
  <si>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</si>
  <si>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</si>
  <si>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</si>
  <si>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</si>
  <si>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</si>
  <si>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</si>
  <si>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</si>
  <si>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</si>
  <si>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</si>
  <si>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</si>
  <si>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</si>
  <si>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</si>
  <si>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</si>
  <si>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</si>
  <si>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</si>
  <si>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</si>
  <si>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</si>
  <si>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</si>
  <si>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</si>
  <si>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</si>
  <si>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</si>
  <si>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</si>
  <si>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</si>
  <si>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</si>
  <si>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</si>
  <si>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</si>
  <si>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</si>
  <si>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</si>
  <si>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</si>
  <si>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</si>
  <si>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</si>
  <si>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</si>
  <si>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</si>
  <si>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</si>
  <si>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</si>
  <si>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</si>
  <si>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</si>
  <si>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</si>
  <si>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</si>
  <si>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</si>
  <si>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</si>
  <si>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</si>
  <si>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</si>
  <si>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</si>
  <si>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</si>
  <si>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</si>
  <si>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</si>
  <si>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</si>
  <si>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</si>
  <si>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</si>
  <si>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</si>
  <si>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</si>
  <si>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</si>
  <si>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</si>
  <si>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</si>
  <si>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</si>
  <si>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</si>
  <si>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</si>
  <si>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</si>
  <si>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</si>
  <si>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</si>
  <si>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</si>
  <si>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</si>
  <si>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</si>
  <si>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</si>
  <si>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</si>
  <si>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</si>
  <si>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</si>
  <si>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</si>
  <si>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</si>
  <si>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</si>
  <si>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</si>
  <si>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</si>
  <si>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</si>
  <si>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</si>
  <si>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</si>
  <si>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</si>
  <si>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</si>
  <si>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</si>
  <si>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</si>
  <si>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</si>
  <si>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</si>
  <si>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</si>
  <si>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</si>
  <si>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</si>
  <si>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</si>
  <si>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</si>
  <si>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</si>
  <si>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</si>
  <si>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</si>
  <si>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</si>
  <si>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</si>
  <si>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</si>
  <si>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</si>
  <si>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</si>
  <si>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</si>
  <si>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</si>
  <si>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</si>
  <si>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</si>
  <si>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</si>
  <si>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</si>
  <si>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</si>
  <si>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</si>
  <si>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</si>
  <si>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</si>
  <si>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</si>
  <si>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</si>
  <si>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</si>
  <si>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</si>
  <si>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</si>
  <si>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</si>
  <si>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</si>
  <si>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</si>
  <si>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</si>
  <si>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</si>
  <si>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</si>
  <si>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</si>
  <si>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</si>
  <si>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</si>
  <si>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</si>
  <si>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</si>
  <si>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</si>
  <si>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</si>
  <si>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</si>
  <si>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</si>
  <si>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</si>
  <si>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</si>
  <si>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</si>
  <si>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</si>
  <si>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</si>
  <si>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</si>
  <si>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</si>
  <si>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</si>
  <si>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</si>
  <si>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</si>
  <si>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</si>
  <si>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</si>
  <si>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</si>
  <si>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</si>
  <si>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</si>
  <si>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</si>
  <si>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</si>
  <si>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</si>
  <si>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</si>
  <si>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</si>
  <si>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</si>
  <si>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</si>
  <si>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</si>
  <si>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</si>
  <si>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</si>
  <si>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</si>
  <si>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</si>
  <si>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</si>
  <si>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</si>
  <si>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</si>
  <si>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</si>
  <si>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</si>
  <si>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</si>
  <si>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</si>
  <si>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</si>
  <si>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</si>
  <si>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</si>
  <si>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</si>
  <si>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</si>
  <si>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</si>
  <si>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</si>
  <si>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</si>
  <si>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</si>
  <si>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</si>
  <si>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</si>
  <si>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</si>
  <si>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</si>
  <si>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</si>
  <si>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</si>
  <si>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</si>
  <si>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</si>
  <si>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</si>
  <si>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</si>
  <si>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</si>
  <si>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</si>
  <si>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</si>
  <si>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</si>
  <si>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</si>
  <si>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</si>
  <si>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</si>
  <si>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</si>
  <si>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</si>
  <si>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</si>
  <si>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</si>
  <si>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</si>
  <si>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</si>
  <si>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</si>
  <si>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</si>
  <si>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</si>
  <si>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</si>
  <si>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</si>
  <si>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</si>
  <si>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</si>
  <si>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</si>
  <si>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</si>
  <si>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</si>
  <si>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</si>
  <si>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</si>
  <si>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</si>
  <si>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</si>
  <si>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</si>
  <si>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</si>
  <si>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</si>
  <si>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</si>
  <si>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</si>
  <si>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</si>
  <si>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</si>
  <si>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</si>
  <si>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</si>
  <si>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</si>
  <si>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</si>
  <si>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</si>
  <si>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</si>
  <si>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</si>
  <si>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</si>
  <si>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</si>
  <si>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</si>
  <si>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</si>
  <si>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</si>
  <si>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</si>
  <si>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</si>
  <si>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</si>
  <si>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</si>
  <si>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</si>
  <si>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</si>
  <si>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</si>
  <si>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</si>
  <si>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</si>
  <si>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</si>
  <si>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</si>
  <si>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</si>
  <si>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</si>
  <si>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</si>
  <si>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</si>
  <si>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</si>
  <si>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</si>
  <si>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</si>
  <si>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</si>
  <si>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</si>
  <si>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</si>
  <si>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</si>
  <si>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</si>
  <si>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</si>
  <si>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</si>
  <si>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</si>
  <si>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</si>
  <si>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</si>
  <si>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</si>
  <si>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</si>
  <si>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</si>
  <si>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</si>
  <si>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</si>
  <si>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</si>
  <si>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</si>
  <si>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</si>
  <si>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</si>
  <si>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</si>
  <si>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</si>
  <si>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</si>
  <si>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</si>
  <si>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</si>
  <si>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</si>
  <si>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</si>
  <si>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</si>
  <si>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</si>
  <si>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</si>
  <si>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</si>
  <si>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</si>
  <si>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</si>
  <si>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</si>
  <si>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</si>
  <si>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</si>
  <si>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</si>
  <si>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</si>
  <si>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</si>
  <si>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</si>
  <si>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</si>
  <si>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</si>
  <si>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</si>
  <si>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</si>
  <si>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</si>
  <si>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</si>
  <si>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</si>
  <si>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</si>
  <si>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</si>
  <si>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</si>
  <si>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</si>
  <si>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</si>
  <si>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</si>
  <si>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</si>
  <si>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</si>
  <si>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</si>
  <si>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</si>
  <si>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</si>
  <si>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</si>
  <si>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</si>
  <si>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</si>
  <si>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</si>
  <si>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</si>
  <si>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</si>
  <si>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</si>
  <si>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</si>
  <si>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</si>
  <si>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</si>
  <si>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</si>
  <si>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</si>
  <si>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</si>
  <si>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</si>
  <si>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</si>
  <si>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</si>
  <si>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</si>
  <si>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</si>
  <si>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</si>
  <si>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</si>
  <si>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</si>
  <si>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</si>
  <si>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</si>
  <si>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</si>
  <si>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</si>
  <si>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</si>
  <si>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</si>
  <si>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</si>
  <si>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</si>
  <si>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</si>
  <si>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</si>
  <si>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</si>
  <si>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</si>
  <si>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</si>
  <si>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</si>
  <si>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</si>
  <si>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</si>
  <si>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</si>
  <si>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</si>
  <si>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</si>
  <si>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</si>
  <si>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</si>
  <si>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</si>
  <si>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</si>
  <si>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</si>
  <si>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</si>
  <si>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</si>
  <si>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</si>
  <si>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</si>
  <si>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</si>
  <si>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</si>
  <si>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</si>
  <si>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</si>
  <si>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</si>
  <si>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</si>
  <si>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</si>
  <si>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</si>
  <si>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</si>
  <si>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</si>
  <si>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</si>
  <si>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</si>
  <si>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</si>
  <si>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</si>
  <si>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</si>
  <si>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</si>
  <si>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</si>
  <si>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</si>
  <si>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</si>
  <si>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</si>
  <si>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</si>
  <si>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</si>
  <si>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</si>
  <si>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</si>
  <si>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</si>
  <si>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</si>
  <si>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</si>
  <si>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</si>
  <si>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</si>
  <si>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</si>
  <si>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</si>
  <si>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</si>
  <si>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</si>
  <si>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</si>
  <si>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</si>
  <si>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</si>
  <si>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</si>
  <si>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</si>
  <si>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</si>
  <si>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</si>
  <si>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</si>
  <si>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</si>
  <si>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</si>
  <si>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</si>
  <si>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</si>
  <si>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</si>
  <si>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</si>
  <si>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</si>
  <si>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</si>
  <si>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</si>
  <si>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</si>
  <si>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</si>
  <si>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</si>
  <si>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</si>
  <si>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</si>
  <si>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</si>
  <si>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</si>
  <si>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</si>
  <si>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</si>
  <si>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</si>
  <si>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</si>
  <si>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</si>
  <si>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</si>
  <si>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</si>
  <si>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</si>
  <si>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</si>
  <si>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</si>
  <si>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</si>
  <si>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</si>
  <si>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</si>
  <si>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</si>
  <si>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</si>
  <si>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</si>
  <si>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</si>
  <si>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</si>
  <si>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</si>
  <si>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</si>
  <si>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</si>
  <si>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</si>
  <si>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</si>
  <si>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</si>
  <si>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</si>
  <si>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</si>
  <si>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</si>
  <si>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</si>
  <si>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</si>
  <si>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</si>
  <si>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</si>
  <si>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</si>
  <si>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</si>
  <si>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</si>
  <si>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</si>
  <si>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</si>
  <si>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</si>
  <si>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</si>
  <si>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</si>
  <si>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</si>
  <si>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</si>
  <si>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</si>
  <si>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</si>
  <si>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</si>
  <si>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</si>
  <si>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</si>
  <si>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</si>
  <si>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</si>
  <si>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</si>
  <si>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</si>
  <si>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</si>
  <si>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</si>
  <si>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</si>
  <si>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</si>
  <si>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</si>
  <si>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</si>
  <si>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</si>
  <si>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</si>
  <si>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</si>
  <si>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</si>
  <si>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</si>
  <si>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</si>
  <si>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</si>
  <si>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</si>
  <si>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</si>
  <si>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</si>
  <si>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</si>
  <si>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</si>
  <si>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</si>
  <si>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</si>
  <si>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</si>
  <si>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</si>
  <si>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</si>
  <si>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</si>
  <si>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</si>
  <si>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</si>
  <si>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</si>
  <si>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</si>
  <si>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</si>
  <si>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</si>
  <si>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</si>
  <si>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</si>
  <si>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</si>
  <si>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</si>
  <si>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</si>
  <si>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</si>
  <si>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</si>
  <si>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</si>
  <si>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</si>
  <si>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</si>
  <si>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</si>
  <si>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</si>
  <si>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</si>
  <si>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</si>
  <si>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</si>
  <si>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</si>
  <si>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</si>
  <si>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</si>
  <si>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</si>
  <si>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</si>
  <si>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</si>
  <si>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</si>
  <si>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</si>
  <si>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</si>
  <si>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</si>
  <si>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</si>
  <si>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</si>
  <si>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</si>
  <si>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</si>
  <si>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</si>
  <si>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</si>
  <si>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</si>
  <si>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</si>
  <si>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</si>
  <si>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</si>
  <si>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</si>
  <si>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</si>
  <si>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</si>
  <si>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</si>
  <si>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</si>
  <si>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</si>
  <si>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</si>
  <si>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</si>
  <si>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</si>
  <si>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</si>
  <si>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</si>
  <si>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</si>
  <si>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</si>
  <si>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</si>
  <si>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</si>
  <si>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</si>
  <si>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</si>
  <si>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</si>
  <si>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</si>
  <si>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</si>
  <si>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</si>
  <si>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</si>
  <si>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</si>
  <si>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</si>
  <si>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</si>
  <si>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</si>
  <si>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</si>
  <si>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</si>
  <si>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</si>
  <si>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</si>
  <si>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</si>
  <si>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</si>
  <si>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</si>
  <si>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</si>
  <si>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</si>
  <si>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</si>
  <si>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</si>
  <si>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</si>
  <si>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</si>
  <si>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</si>
  <si>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</si>
  <si>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</si>
  <si>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</si>
  <si>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</si>
  <si>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</si>
  <si>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</si>
  <si>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</si>
  <si>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</si>
  <si>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</si>
  <si>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</si>
  <si>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</si>
  <si>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</si>
  <si>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</si>
  <si>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</si>
  <si>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</si>
  <si>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</si>
  <si>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</si>
  <si>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</si>
  <si>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</si>
  <si>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</si>
  <si>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</si>
  <si>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</si>
  <si>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</si>
  <si>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</si>
  <si>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</si>
  <si>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</si>
  <si>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</si>
  <si>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</si>
  <si>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</si>
  <si>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</si>
  <si>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</si>
  <si>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</si>
  <si>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</si>
  <si>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</si>
  <si>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</si>
  <si>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</si>
  <si>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</si>
  <si>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</si>
  <si>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</si>
  <si>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</si>
  <si>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</si>
  <si>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</si>
  <si>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</si>
  <si>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</si>
  <si>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</si>
  <si>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</si>
  <si>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</si>
  <si>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</si>
  <si>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</si>
  <si>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</si>
  <si>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</si>
  <si>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</si>
  <si>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</si>
  <si>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</si>
  <si>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</si>
  <si>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</si>
  <si>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</si>
  <si>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</si>
  <si>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</si>
  <si>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</si>
  <si>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</si>
  <si>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</si>
  <si>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</si>
  <si>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</si>
  <si>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</si>
  <si>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</si>
  <si>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</si>
  <si>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</si>
  <si>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</si>
  <si>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</si>
  <si>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</si>
  <si>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</si>
  <si>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</si>
  <si>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</si>
  <si>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</si>
  <si>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</si>
  <si>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</si>
  <si>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</si>
  <si>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</si>
  <si>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</si>
  <si>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</si>
  <si>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</si>
  <si>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</si>
  <si>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</si>
  <si>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</si>
  <si>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</si>
  <si>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</si>
  <si>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</si>
  <si>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</si>
  <si>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</si>
  <si>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</si>
  <si>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</si>
  <si>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</si>
  <si>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</si>
  <si>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</si>
  <si>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</si>
  <si>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</si>
  <si>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</si>
  <si>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</si>
  <si>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</si>
  <si>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</si>
  <si>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</si>
  <si>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</si>
  <si>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</si>
  <si>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</si>
  <si>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</si>
  <si>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</si>
  <si>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</si>
  <si>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</si>
  <si>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</si>
  <si>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</si>
  <si>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</si>
  <si>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</si>
  <si>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</si>
  <si>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</si>
  <si>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</si>
  <si>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</si>
  <si>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</si>
  <si>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</si>
  <si>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</si>
  <si>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</si>
  <si>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</si>
  <si>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</si>
  <si>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</si>
  <si>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</si>
  <si>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</si>
  <si>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</si>
  <si>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</si>
  <si>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</si>
  <si>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</si>
  <si>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</si>
  <si>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</si>
  <si>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</si>
  <si>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</si>
  <si>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</si>
  <si>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</si>
  <si>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</si>
  <si>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</si>
  <si>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</si>
  <si>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</si>
  <si>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</si>
  <si>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</si>
  <si>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</si>
  <si>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</si>
  <si>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</si>
  <si>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</si>
  <si>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</si>
  <si>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</si>
  <si>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</si>
  <si>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</si>
  <si>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</si>
  <si>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</si>
  <si>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</si>
  <si>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</si>
  <si>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</si>
  <si>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</si>
  <si>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</si>
  <si>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</si>
  <si>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</si>
  <si>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</si>
  <si>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</si>
  <si>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</si>
  <si>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</si>
  <si>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</si>
  <si>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</si>
  <si>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</si>
  <si>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</si>
  <si>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</si>
  <si>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</si>
  <si>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</si>
  <si>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</si>
  <si>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</si>
  <si>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</si>
  <si>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</si>
  <si>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</si>
  <si>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</si>
  <si>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</si>
  <si>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</si>
  <si>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</si>
  <si>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</si>
  <si>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</si>
  <si>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</si>
  <si>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</si>
  <si>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</si>
  <si>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</si>
  <si>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</si>
  <si>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</si>
  <si>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</si>
  <si>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</si>
  <si>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</si>
  <si>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</si>
  <si>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</si>
  <si>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</si>
  <si>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</si>
  <si>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</si>
  <si>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</si>
  <si>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</si>
  <si>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</si>
  <si>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</si>
  <si>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</si>
  <si>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</si>
  <si>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</si>
  <si>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</si>
  <si>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</si>
  <si>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</si>
  <si>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</si>
  <si>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</si>
  <si>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</si>
  <si>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</si>
  <si>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</si>
  <si>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</si>
  <si>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</si>
  <si>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</si>
  <si>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</si>
  <si>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</si>
  <si>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</si>
  <si>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</si>
  <si>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</si>
  <si>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</si>
  <si>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</si>
  <si>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</si>
  <si>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</si>
  <si>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</si>
  <si>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</si>
  <si>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</si>
  <si>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</si>
  <si>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</si>
  <si>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</si>
  <si>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</si>
  <si>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</si>
  <si>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</si>
  <si>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</si>
  <si>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</si>
  <si>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</si>
  <si>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</si>
  <si>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</si>
  <si>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</si>
  <si>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</si>
  <si>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</si>
  <si>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</si>
  <si>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</si>
  <si>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</si>
  <si>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</si>
  <si>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</si>
  <si>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</si>
  <si>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</si>
  <si>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</si>
  <si>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</si>
  <si>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</si>
  <si>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</si>
  <si>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</si>
  <si>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</si>
  <si>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</si>
  <si>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</si>
  <si>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</si>
  <si>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</si>
  <si>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</si>
  <si>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</si>
  <si>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</si>
  <si>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</si>
  <si>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</si>
  <si>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</si>
  <si>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</si>
  <si>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</si>
  <si>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</si>
  <si>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</si>
  <si>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</si>
  <si>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</si>
  <si>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</si>
  <si>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</si>
  <si>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</si>
  <si>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</si>
  <si>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</si>
  <si>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</si>
  <si>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</si>
  <si>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</si>
  <si>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</si>
  <si>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</si>
  <si>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</si>
  <si>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</si>
  <si>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</si>
  <si>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</si>
  <si>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</si>
  <si>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</si>
  <si>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</si>
  <si>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</si>
  <si>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</si>
  <si>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</si>
  <si>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</si>
  <si>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</si>
  <si>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</si>
  <si>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</si>
  <si>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</si>
  <si>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</si>
  <si>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</si>
  <si>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</si>
  <si>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</si>
  <si>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</si>
  <si>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</si>
  <si>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</si>
  <si>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</si>
  <si>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</si>
  <si>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</si>
  <si>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</si>
  <si>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</si>
  <si>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</si>
  <si>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</si>
  <si>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</si>
  <si>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</si>
  <si>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</si>
  <si>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</si>
  <si>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</si>
  <si>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</si>
  <si>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</si>
  <si>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</si>
  <si>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</si>
  <si>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</si>
  <si>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</si>
  <si>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</si>
  <si>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</si>
  <si>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</si>
  <si>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</si>
  <si>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</si>
  <si>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</si>
  <si>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</si>
  <si>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</si>
  <si>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</si>
  <si>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</si>
  <si>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</si>
  <si>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</si>
  <si>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</si>
  <si>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</si>
  <si>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</si>
  <si>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</si>
  <si>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</si>
  <si>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</si>
  <si>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</si>
  <si>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</si>
  <si>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</si>
  <si>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</si>
  <si>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</si>
  <si>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</si>
  <si>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</si>
  <si>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</si>
  <si>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</si>
  <si>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</si>
  <si>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</si>
  <si>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</si>
  <si>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</si>
  <si>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</si>
  <si>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</si>
  <si>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</si>
  <si>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</si>
  <si>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</si>
  <si>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</si>
  <si>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</si>
  <si>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</si>
  <si>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</si>
  <si>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</si>
  <si>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</si>
  <si>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</si>
  <si>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</si>
  <si>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</si>
  <si>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</si>
  <si>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</si>
  <si>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</si>
  <si>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</si>
  <si>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</si>
  <si>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</si>
  <si>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</si>
  <si>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</si>
  <si>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</si>
  <si>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</si>
  <si>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</si>
  <si>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</si>
  <si>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</si>
  <si>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</si>
  <si>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</si>
  <si>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</si>
  <si>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</si>
  <si>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</si>
  <si>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</si>
  <si>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</si>
  <si>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</si>
  <si>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</si>
  <si>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</si>
  <si>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</si>
  <si>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</si>
  <si>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</si>
  <si>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</si>
  <si>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</si>
  <si>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</si>
  <si>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</si>
  <si>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</si>
  <si>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</si>
  <si>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</si>
  <si>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</si>
  <si>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</si>
  <si>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</si>
  <si>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</si>
  <si>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</si>
  <si>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</si>
  <si>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</si>
  <si>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</si>
  <si>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</si>
  <si>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</si>
  <si>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</si>
  <si>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</si>
  <si>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</si>
  <si>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</si>
  <si>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</si>
  <si>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</si>
  <si>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</si>
  <si>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</si>
  <si>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</si>
  <si>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</si>
  <si>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</si>
  <si>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</si>
  <si>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</si>
  <si>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</si>
  <si>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</si>
  <si>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</si>
  <si>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</si>
  <si>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</si>
  <si>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</si>
  <si>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</si>
  <si>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</si>
  <si>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</si>
  <si>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</si>
  <si>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</si>
  <si>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</si>
  <si>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</si>
  <si>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</si>
  <si>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</si>
  <si>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</si>
  <si>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</si>
  <si>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</si>
  <si>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</si>
  <si>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</si>
  <si>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</si>
  <si>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</si>
  <si>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</si>
  <si>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</si>
  <si>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</si>
  <si>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</si>
  <si>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</si>
  <si>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</si>
  <si>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</si>
  <si>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</si>
  <si>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</si>
  <si>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</si>
  <si>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</si>
  <si>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</si>
  <si>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</si>
  <si>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</si>
  <si>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</si>
  <si>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</si>
  <si>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</si>
  <si>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</si>
  <si>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</si>
  <si>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</si>
  <si>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</si>
  <si>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</si>
  <si>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</si>
  <si>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</si>
  <si>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</si>
  <si>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</si>
  <si>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</si>
  <si>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</si>
  <si>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</si>
  <si>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</si>
  <si>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</si>
  <si>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</si>
  <si>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</si>
  <si>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</si>
  <si>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</si>
  <si>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</si>
  <si>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</si>
  <si>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</si>
  <si>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</si>
  <si>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</si>
  <si>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</si>
  <si>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</si>
  <si>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</si>
  <si>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</si>
  <si>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</si>
  <si>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</si>
  <si>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</si>
  <si>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</si>
  <si>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</si>
  <si>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</si>
  <si>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</si>
  <si>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</si>
  <si>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</si>
  <si>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</si>
  <si>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</si>
  <si>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</si>
  <si>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</si>
  <si>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</si>
  <si>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</si>
  <si>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</si>
  <si>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</si>
  <si>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</si>
  <si>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</si>
  <si>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</si>
  <si>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</si>
  <si>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</si>
  <si>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</si>
  <si>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</si>
  <si>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</si>
  <si>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</si>
  <si>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</si>
  <si>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</si>
  <si>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</si>
  <si>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</si>
  <si>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</si>
  <si>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</si>
  <si>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</si>
  <si>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</si>
  <si>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</si>
  <si>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</si>
  <si>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</si>
  <si>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</si>
  <si>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</si>
  <si>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</si>
  <si>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</si>
  <si>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</si>
  <si>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</si>
  <si>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</si>
  <si>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</si>
  <si>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</si>
  <si>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</si>
  <si>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</si>
  <si>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</si>
  <si>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</si>
  <si>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</si>
  <si>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</si>
  <si>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</si>
  <si>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</si>
  <si>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</si>
  <si>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</si>
  <si>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</si>
  <si>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</si>
  <si>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</si>
  <si>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</si>
  <si>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</si>
  <si>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</si>
  <si>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</si>
  <si>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</si>
  <si>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</si>
  <si>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</si>
  <si>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</si>
  <si>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</si>
  <si>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</si>
  <si>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</si>
  <si>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</si>
  <si>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</si>
  <si>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</si>
  <si>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</si>
  <si>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</si>
  <si>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</si>
  <si>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</si>
  <si>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</si>
  <si>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</si>
  <si>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</si>
  <si>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</si>
  <si>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</si>
  <si>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</si>
  <si>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</si>
  <si>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</si>
  <si>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</si>
  <si>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</si>
  <si>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</si>
  <si>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</si>
  <si>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</si>
  <si>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</si>
  <si>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</si>
  <si>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</si>
  <si>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</si>
  <si>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</si>
  <si>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</si>
  <si>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</si>
  <si>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</si>
  <si>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</si>
  <si>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</si>
  <si>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</si>
  <si>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</si>
  <si>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</si>
  <si>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</si>
  <si>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</si>
  <si>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</si>
  <si>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</si>
  <si>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</si>
  <si>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</si>
  <si>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</si>
  <si>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</si>
  <si>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</si>
  <si>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</si>
  <si>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</si>
  <si>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</si>
  <si>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</si>
  <si>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</si>
  <si>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</si>
  <si>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</si>
  <si>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</si>
  <si>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</si>
  <si>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</si>
  <si>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</si>
  <si>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</si>
  <si>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</si>
  <si>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</si>
  <si>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</si>
  <si>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</si>
  <si>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</si>
  <si>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</si>
  <si>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</si>
  <si>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</si>
  <si>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</si>
  <si>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</si>
  <si>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</si>
  <si>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</si>
  <si>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</si>
  <si>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</si>
  <si>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</si>
  <si>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</si>
  <si>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</si>
  <si>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</si>
  <si>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</si>
  <si>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</si>
  <si>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</si>
  <si>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</si>
  <si>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</si>
  <si>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</si>
  <si>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</si>
  <si>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</si>
  <si>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</si>
  <si>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</si>
  <si>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</si>
  <si>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</si>
  <si>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</si>
  <si>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</si>
  <si>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</si>
  <si>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</si>
  <si>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</si>
  <si>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</si>
  <si>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</si>
  <si>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</si>
  <si>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</si>
  <si>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</si>
  <si>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</si>
  <si>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</si>
  <si>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</si>
  <si>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</si>
  <si>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</si>
  <si>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</si>
  <si>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</si>
  <si>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</si>
  <si>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</si>
  <si>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</si>
  <si>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</si>
  <si>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</si>
  <si>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</si>
  <si>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</si>
  <si>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</si>
  <si>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</si>
  <si>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</si>
  <si>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</si>
  <si>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</si>
  <si>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</si>
  <si>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</si>
  <si>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</si>
  <si>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</si>
  <si>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</si>
  <si>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</si>
  <si>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</si>
  <si>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</si>
  <si>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</si>
  <si>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</si>
  <si>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</si>
  <si>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</si>
  <si>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</si>
  <si>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</si>
  <si>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</si>
  <si>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</si>
  <si>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</si>
  <si>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</si>
  <si>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</si>
  <si>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</si>
  <si>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</si>
  <si>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</si>
  <si>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</si>
  <si>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</si>
  <si>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</si>
  <si>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</si>
  <si>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</si>
  <si>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</si>
  <si>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</si>
  <si>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</si>
  <si>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</si>
  <si>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</si>
  <si>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</si>
  <si>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</si>
  <si>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</si>
  <si>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</si>
  <si>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</si>
  <si>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</si>
  <si>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</si>
  <si>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</si>
  <si>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</si>
  <si>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</si>
  <si>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</si>
  <si>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</si>
  <si>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</si>
  <si>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</si>
  <si>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</si>
  <si>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</si>
  <si>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</si>
  <si>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</si>
  <si>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</si>
  <si>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</si>
  <si>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</si>
  <si>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</si>
  <si>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</si>
  <si>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</si>
  <si>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</si>
  <si>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</si>
  <si>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</si>
  <si>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</si>
  <si>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</si>
  <si>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</si>
  <si>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</si>
  <si>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</si>
  <si>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</si>
  <si>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</si>
  <si>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</si>
  <si>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</si>
  <si>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</si>
  <si>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</si>
  <si>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</si>
  <si>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</si>
  <si>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</si>
  <si>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</si>
  <si>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</si>
  <si>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</si>
  <si>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</si>
  <si>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</si>
  <si>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</si>
  <si>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</si>
  <si>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</si>
  <si>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</si>
  <si>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</si>
  <si>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</si>
  <si>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</si>
  <si>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</si>
  <si>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</si>
  <si>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</si>
  <si>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</si>
  <si>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</si>
  <si>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</si>
  <si>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</si>
  <si>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</si>
  <si>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</si>
  <si>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</si>
  <si>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</si>
  <si>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</si>
  <si>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</si>
  <si>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</si>
  <si>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</si>
  <si>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</si>
  <si>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</si>
  <si>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</si>
  <si>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</si>
  <si>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</si>
  <si>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</si>
  <si>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</si>
  <si>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</si>
  <si>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</si>
  <si>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</si>
  <si>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</si>
  <si>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</si>
  <si>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</si>
  <si>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</si>
  <si>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</si>
  <si>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</si>
  <si>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</si>
  <si>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</si>
  <si>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</si>
  <si>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</si>
  <si>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</si>
  <si>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</si>
  <si>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</si>
  <si>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</si>
  <si>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</si>
  <si>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</si>
  <si>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</si>
  <si>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</si>
  <si>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</si>
  <si>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</si>
  <si>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</si>
  <si>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</si>
  <si>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</si>
  <si>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</si>
  <si>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</si>
  <si>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</si>
  <si>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</si>
  <si>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</si>
  <si>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</si>
  <si>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</si>
  <si>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</si>
  <si>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</si>
  <si>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</si>
  <si>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</si>
  <si>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</si>
  <si>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</si>
  <si>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</si>
  <si>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</si>
  <si>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</si>
  <si>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</si>
  <si>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</si>
  <si>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</si>
  <si>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</si>
  <si>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</si>
  <si>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</si>
  <si>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</si>
  <si>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</si>
  <si>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</si>
  <si>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</si>
  <si>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</si>
  <si>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</si>
  <si>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</si>
  <si>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</si>
  <si>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</si>
  <si>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</si>
  <si>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</si>
  <si>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</si>
  <si>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</si>
  <si>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</si>
  <si>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</si>
  <si>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</si>
  <si>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</si>
  <si>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</si>
  <si>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</si>
  <si>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</si>
  <si>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</si>
  <si>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</si>
  <si>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</si>
  <si>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</si>
  <si>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</si>
  <si>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</si>
  <si>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</si>
  <si>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</si>
  <si>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</si>
  <si>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</si>
  <si>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</si>
  <si>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</si>
  <si>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</si>
  <si>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</si>
  <si>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</si>
  <si>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</si>
  <si>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</si>
  <si>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</si>
  <si>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</si>
  <si>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</si>
  <si>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</si>
  <si>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</si>
  <si>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</si>
  <si>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</si>
  <si>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</si>
  <si>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</si>
  <si>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</si>
  <si>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</si>
  <si>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</si>
  <si>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</si>
  <si>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</si>
  <si>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</si>
  <si>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</si>
  <si>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</si>
  <si>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</si>
  <si>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</si>
  <si>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</si>
  <si>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</si>
  <si>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</si>
  <si>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</si>
  <si>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</si>
  <si>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</si>
  <si>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</si>
  <si>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</si>
  <si>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</si>
  <si>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</si>
  <si>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</si>
  <si>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</si>
  <si>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</si>
  <si>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</si>
  <si>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</si>
  <si>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</si>
  <si>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</si>
  <si>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</si>
  <si>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</si>
  <si>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</si>
  <si>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</si>
  <si>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</si>
  <si>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</si>
  <si>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</si>
  <si>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</si>
  <si>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</si>
  <si>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</si>
  <si>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</si>
  <si>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</si>
  <si>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</si>
  <si>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</si>
  <si>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</si>
  <si>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</si>
  <si>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</si>
  <si>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</si>
  <si>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</si>
  <si>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</si>
  <si>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</si>
  <si>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</si>
  <si>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</si>
  <si>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</si>
  <si>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</si>
  <si>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</si>
  <si>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</si>
  <si>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</si>
  <si>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</si>
  <si>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</si>
  <si>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</si>
  <si>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</si>
  <si>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</si>
  <si>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</si>
  <si>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</si>
  <si>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</si>
  <si>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</si>
  <si>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</si>
  <si>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</si>
  <si>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</si>
  <si>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</si>
  <si>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</si>
  <si>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</si>
  <si>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</si>
  <si>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</si>
  <si>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</si>
  <si>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</si>
  <si>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</si>
  <si>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</si>
  <si>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</si>
  <si>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</si>
  <si>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</si>
  <si>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</si>
  <si>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</si>
  <si>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</si>
  <si>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</si>
  <si>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</si>
  <si>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</si>
  <si>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</si>
  <si>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</si>
  <si>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</si>
  <si>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</si>
  <si>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</si>
  <si>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</si>
  <si>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</si>
  <si>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</si>
  <si>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</si>
  <si>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</si>
  <si>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</si>
  <si>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</si>
  <si>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</si>
  <si>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</si>
  <si>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</si>
  <si>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</si>
  <si>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</si>
  <si>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</si>
  <si>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</si>
  <si>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</si>
  <si>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</si>
  <si>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</si>
  <si>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</si>
  <si>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</si>
  <si>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</si>
  <si>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</si>
  <si>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</si>
  <si>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</si>
  <si>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</si>
  <si>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</si>
  <si>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</si>
  <si>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</si>
  <si>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</si>
  <si>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</si>
  <si>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</si>
  <si>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</si>
  <si>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</si>
  <si>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</si>
  <si>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</si>
  <si>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</si>
  <si>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</si>
  <si>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</si>
  <si>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</si>
  <si>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</si>
  <si>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</si>
  <si>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</si>
  <si>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</si>
  <si>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</si>
  <si>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</si>
  <si>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</si>
  <si>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</si>
  <si>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</si>
  <si>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</si>
  <si>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</si>
  <si>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</si>
  <si>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</si>
  <si>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</si>
  <si>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</si>
  <si>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</si>
  <si>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</si>
  <si>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</si>
  <si>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</si>
  <si>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</si>
  <si>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</si>
  <si>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</si>
  <si>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</si>
  <si>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</si>
  <si>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</si>
  <si>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</si>
  <si>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</si>
  <si>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</si>
  <si>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</si>
  <si>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</si>
  <si>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</si>
  <si>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</si>
  <si>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</si>
  <si>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</si>
  <si>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</si>
  <si>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</si>
  <si>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</si>
  <si>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</si>
  <si>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</si>
  <si>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</si>
  <si>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</si>
  <si>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</si>
  <si>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</si>
  <si>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</si>
  <si>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</si>
  <si>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</si>
  <si>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</si>
  <si>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</si>
  <si>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</si>
  <si>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</si>
  <si>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</si>
  <si>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</si>
  <si>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</si>
  <si>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</si>
  <si>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</si>
  <si>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</si>
  <si>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</si>
  <si>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</si>
  <si>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</si>
  <si>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</si>
  <si>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</si>
  <si>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</si>
  <si>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</si>
  <si>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</si>
  <si>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</si>
  <si>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</si>
  <si>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</si>
  <si>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</si>
  <si>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</si>
  <si>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</si>
  <si>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</si>
  <si>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</si>
  <si>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</si>
  <si>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</si>
  <si>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</si>
  <si>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</si>
  <si>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</si>
  <si>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</si>
  <si>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</si>
  <si>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</si>
  <si>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</si>
  <si>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</si>
  <si>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</si>
  <si>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</si>
  <si>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</si>
  <si>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</si>
  <si>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</si>
  <si>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</si>
  <si>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</si>
  <si>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</si>
  <si>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</si>
  <si>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</si>
  <si>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</si>
  <si>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</si>
  <si>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</si>
  <si>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</si>
  <si>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</si>
  <si>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</si>
  <si>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</si>
  <si>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</si>
  <si>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</si>
  <si>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</si>
  <si>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</si>
  <si>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</si>
  <si>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</si>
  <si>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</si>
  <si>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</si>
  <si>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</si>
  <si>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</si>
  <si>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</si>
  <si>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</si>
  <si>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</si>
  <si>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</si>
  <si>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</si>
  <si>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</si>
  <si>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</si>
  <si>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</si>
  <si>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</si>
  <si>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</si>
  <si>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</si>
  <si>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</si>
  <si>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</si>
  <si>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</si>
  <si>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</si>
  <si>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</si>
  <si>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</si>
  <si>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</si>
  <si>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</si>
  <si>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</si>
  <si>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</si>
  <si>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</si>
  <si>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</si>
  <si>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</si>
  <si>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</si>
  <si>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</si>
  <si>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</si>
  <si>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</si>
  <si>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</si>
  <si>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</si>
  <si>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</si>
  <si>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</si>
  <si>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</si>
  <si>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</si>
  <si>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</si>
  <si>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</si>
  <si>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</si>
  <si>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</si>
  <si>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</si>
  <si>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</si>
  <si>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</si>
  <si>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</si>
  <si>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</si>
  <si>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</si>
  <si>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</si>
  <si>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</si>
  <si>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</si>
  <si>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</si>
  <si>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</si>
  <si>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</si>
  <si>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</si>
  <si>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</si>
  <si>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</si>
  <si>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</si>
  <si>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</si>
  <si>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</si>
  <si>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</si>
  <si>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</si>
  <si>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</si>
  <si>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</si>
  <si>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</si>
  <si>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</si>
  <si>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</si>
  <si>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</si>
  <si>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</si>
  <si>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</si>
  <si>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</si>
  <si>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</si>
  <si>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</si>
  <si>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</si>
  <si>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</si>
  <si>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</si>
  <si>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</si>
  <si>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</si>
  <si>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</si>
  <si>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</si>
  <si>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</si>
  <si>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</si>
  <si>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</si>
  <si>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</si>
  <si>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</si>
  <si>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</si>
  <si>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</si>
  <si>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</si>
  <si>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</si>
  <si>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</si>
  <si>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</si>
  <si>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</si>
  <si>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</si>
  <si>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</si>
  <si>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</si>
  <si>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</si>
  <si>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</si>
  <si>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</si>
  <si>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</si>
  <si>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</si>
  <si>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</si>
  <si>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</si>
  <si>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</si>
  <si>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</si>
  <si>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</si>
  <si>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</si>
  <si>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</si>
  <si>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</si>
  <si>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</si>
  <si>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</si>
  <si>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</si>
  <si>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</si>
  <si>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</si>
  <si>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</si>
  <si>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</si>
  <si>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</si>
  <si>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</si>
  <si>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</si>
  <si>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</si>
  <si>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</si>
  <si>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</si>
  <si>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</si>
  <si>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</si>
  <si>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</si>
  <si>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</si>
  <si>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</si>
  <si>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</si>
  <si>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</si>
  <si>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</si>
  <si>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</si>
  <si>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</si>
  <si>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</si>
  <si>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</si>
  <si>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</si>
  <si>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</si>
  <si>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</si>
  <si>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</si>
  <si>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</si>
  <si>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</si>
  <si>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</si>
  <si>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</si>
  <si>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</si>
  <si>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</si>
  <si>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</si>
  <si>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</si>
  <si>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</si>
  <si>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</si>
  <si>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</si>
  <si>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</si>
  <si>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</si>
  <si>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</si>
  <si>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</si>
  <si>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</si>
  <si>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</si>
  <si>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</si>
  <si>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</si>
  <si>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</si>
  <si>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</si>
  <si>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</si>
  <si>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</si>
  <si>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</si>
  <si>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</si>
  <si>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</si>
  <si>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</si>
  <si>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</si>
  <si>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</si>
  <si>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</si>
  <si>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</si>
  <si>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</si>
  <si>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</si>
  <si>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</si>
  <si>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</si>
  <si>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</si>
  <si>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</si>
  <si>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</si>
  <si>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</si>
  <si>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</si>
  <si>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</si>
  <si>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</si>
  <si>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</si>
  <si>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</si>
  <si>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</si>
  <si>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</si>
  <si>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</si>
  <si>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</si>
  <si>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</si>
  <si>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</si>
  <si>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</si>
  <si>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</si>
  <si>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</si>
  <si>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</si>
  <si>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</si>
  <si>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</si>
  <si>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</si>
  <si>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</si>
  <si>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</si>
  <si>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</si>
  <si>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</si>
  <si>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</si>
  <si>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</si>
  <si>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</si>
  <si>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</si>
  <si>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</si>
  <si>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</si>
  <si>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</si>
  <si>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</si>
  <si>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</si>
  <si>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</si>
  <si>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</si>
  <si>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</si>
  <si>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</si>
  <si>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</si>
  <si>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</si>
  <si>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</si>
  <si>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</si>
  <si>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</si>
  <si>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</si>
  <si>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</si>
  <si>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</si>
  <si>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</si>
  <si>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</si>
  <si>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</si>
  <si>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</si>
  <si>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</si>
  <si>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</si>
  <si>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</si>
  <si>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</si>
  <si>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</si>
  <si>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</si>
  <si>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</si>
  <si>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</si>
  <si>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</si>
  <si>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</si>
  <si>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</si>
  <si>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</si>
  <si>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</si>
  <si>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</si>
  <si>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</si>
  <si>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</si>
  <si>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</si>
  <si>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</si>
  <si>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</si>
  <si>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</si>
  <si>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</si>
  <si>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</si>
  <si>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</si>
  <si>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</si>
  <si>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</si>
  <si>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</si>
  <si>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</si>
  <si>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</si>
  <si>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</si>
  <si>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</si>
  <si>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</si>
  <si>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</si>
  <si>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</si>
  <si>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</si>
  <si>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</si>
  <si>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</si>
  <si>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</si>
  <si>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</si>
  <si>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</si>
  <si>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</si>
  <si>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</si>
  <si>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</si>
  <si>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</si>
  <si>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</si>
  <si>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</si>
  <si>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</si>
  <si>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</si>
  <si>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</si>
  <si>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</si>
  <si>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</si>
  <si>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</si>
  <si>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</si>
  <si>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</si>
  <si>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</si>
  <si>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</si>
  <si>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</si>
  <si>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</si>
  <si>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</si>
  <si>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</si>
  <si>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</si>
  <si>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</si>
  <si>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</si>
  <si>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</si>
  <si>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</si>
  <si>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</si>
  <si>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</si>
  <si>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</si>
  <si>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</si>
  <si>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</si>
  <si>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</si>
  <si>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</si>
  <si>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</si>
  <si>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</si>
  <si>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</si>
  <si>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</si>
  <si>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</si>
  <si>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</si>
  <si>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</si>
  <si>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</si>
  <si>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</si>
  <si>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</si>
  <si>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</si>
  <si>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</si>
  <si>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</si>
  <si>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</si>
  <si>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</si>
  <si>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</si>
  <si>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</si>
  <si>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</si>
  <si>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</si>
  <si>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</si>
  <si>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</si>
  <si>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</si>
  <si>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</si>
  <si>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</si>
  <si>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</si>
  <si>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</si>
  <si>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</si>
  <si>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</si>
  <si>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</si>
  <si>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</si>
  <si>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</si>
  <si>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</si>
  <si>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</si>
  <si>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</si>
  <si>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</si>
  <si>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</si>
  <si>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</si>
  <si>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</si>
  <si>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</si>
  <si>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</si>
  <si>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</si>
  <si>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</si>
  <si>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</si>
  <si>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</si>
  <si>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</si>
  <si>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</si>
  <si>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</si>
  <si>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</si>
  <si>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</si>
  <si>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</si>
  <si>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</si>
  <si>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</si>
  <si>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</si>
  <si>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</si>
  <si>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</si>
  <si>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</si>
  <si>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</si>
  <si>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</si>
  <si>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</si>
  <si>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</si>
  <si>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</si>
  <si>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</si>
  <si>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</si>
  <si>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</si>
  <si>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</si>
  <si>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</si>
  <si>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</si>
  <si>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</si>
  <si>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</si>
  <si>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</si>
  <si>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</si>
  <si>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</si>
  <si>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</si>
  <si>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</si>
  <si>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</si>
  <si>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</si>
  <si>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</si>
  <si>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</si>
  <si>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</si>
  <si>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</si>
  <si>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</si>
  <si>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</si>
  <si>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</si>
  <si>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</si>
  <si>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</si>
  <si>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</si>
  <si>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</si>
  <si>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</si>
  <si>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</si>
  <si>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</si>
  <si>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</si>
  <si>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</si>
  <si>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</si>
  <si>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</si>
  <si>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</si>
  <si>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</si>
  <si>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</si>
  <si>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</si>
  <si>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</si>
  <si>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</si>
  <si>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</si>
  <si>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</si>
  <si>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</si>
  <si>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</si>
  <si>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</si>
  <si>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</si>
  <si>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</si>
  <si>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</si>
  <si>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</si>
  <si>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</si>
  <si>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</si>
  <si>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</si>
  <si>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</si>
  <si>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</si>
  <si>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</si>
  <si>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</si>
  <si>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</si>
  <si>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</si>
  <si>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</si>
  <si>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</si>
  <si>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</si>
  <si>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</si>
  <si>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</si>
  <si>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</si>
  <si>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</si>
  <si>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</si>
  <si>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</si>
  <si>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</si>
  <si>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</si>
  <si>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</si>
  <si>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</si>
  <si>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</si>
  <si>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</si>
  <si>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</si>
  <si>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</si>
  <si>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</si>
  <si>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</si>
  <si>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</si>
  <si>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</si>
  <si>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</si>
  <si>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</si>
  <si>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</si>
  <si>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</si>
  <si>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</si>
  <si>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</si>
  <si>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</si>
  <si>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</si>
  <si>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</si>
  <si>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</si>
  <si>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</si>
  <si>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</si>
  <si>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</si>
  <si>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</si>
  <si>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</si>
  <si>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</si>
  <si>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</si>
  <si>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</si>
  <si>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</si>
  <si>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</si>
  <si>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</si>
  <si>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</si>
  <si>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</si>
  <si>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</si>
  <si>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</si>
  <si>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</si>
  <si>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</si>
  <si>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</si>
  <si>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</si>
  <si>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</si>
  <si>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</si>
  <si>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</si>
  <si>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</si>
  <si>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</si>
  <si>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</si>
  <si>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</si>
  <si>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</si>
  <si>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</si>
  <si>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</si>
  <si>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</si>
  <si>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</si>
  <si>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</si>
  <si>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</si>
  <si>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</si>
  <si>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</si>
  <si>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</si>
  <si>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</si>
  <si>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</si>
  <si>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</si>
  <si>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</si>
  <si>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</si>
  <si>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</si>
  <si>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</si>
  <si>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</si>
  <si>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</si>
  <si>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</si>
  <si>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</si>
  <si>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</si>
  <si>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</si>
  <si>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</si>
  <si>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</si>
  <si>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</si>
  <si>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</si>
  <si>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</si>
  <si>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</si>
  <si>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</si>
  <si>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</si>
  <si>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</si>
  <si>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</si>
  <si>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</si>
  <si>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</si>
  <si>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</si>
  <si>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</si>
  <si>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</si>
  <si>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</si>
  <si>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</si>
  <si>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</si>
  <si>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</si>
  <si>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</si>
  <si>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</si>
  <si>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</si>
  <si>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</si>
  <si>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</si>
  <si>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</si>
  <si>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</si>
  <si>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</si>
  <si>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</si>
  <si>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</si>
  <si>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</si>
  <si>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</si>
  <si>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</si>
  <si>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</si>
  <si>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</si>
  <si>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</si>
  <si>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</si>
  <si>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</si>
  <si>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</si>
  <si>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</si>
  <si>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</si>
  <si>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</si>
  <si>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</si>
  <si>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</si>
  <si>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</si>
  <si>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</si>
  <si>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</si>
  <si>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</si>
  <si>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</si>
  <si>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</si>
  <si>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</si>
  <si>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</si>
  <si>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</si>
  <si>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</si>
  <si>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</si>
  <si>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</si>
  <si>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</si>
  <si>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</si>
  <si>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</si>
  <si>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</si>
  <si>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</si>
  <si>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</si>
  <si>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</si>
  <si>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</si>
  <si>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</si>
  <si>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</si>
  <si>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</si>
  <si>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</si>
  <si>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</si>
  <si>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</si>
  <si>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</si>
  <si>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</si>
  <si>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</si>
  <si>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</si>
  <si>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</si>
  <si>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</si>
  <si>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</si>
  <si>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</si>
  <si>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</si>
  <si>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</si>
  <si>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</si>
  <si>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</si>
  <si>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</si>
  <si>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</si>
  <si>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</si>
  <si>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</si>
  <si>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</si>
  <si>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</si>
  <si>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</si>
  <si>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</si>
  <si>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</si>
  <si>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</si>
  <si>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</si>
  <si>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</si>
  <si>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</si>
  <si>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</si>
  <si>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</si>
  <si>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</si>
  <si>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</si>
  <si>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</si>
  <si>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</si>
  <si>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</si>
  <si>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</si>
  <si>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</si>
  <si>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</si>
  <si>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</si>
  <si>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</si>
  <si>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</si>
  <si>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</si>
  <si>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</si>
  <si>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</si>
  <si>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</si>
  <si>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</si>
  <si>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</si>
  <si>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</si>
  <si>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</si>
  <si>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</si>
  <si>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</si>
  <si>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</si>
  <si>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</si>
  <si>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</si>
  <si>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</si>
  <si>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</si>
  <si>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</si>
  <si>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</si>
  <si>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</si>
  <si>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</si>
  <si>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</si>
  <si>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</si>
  <si>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</si>
  <si>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</si>
  <si>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</si>
  <si>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</si>
  <si>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</si>
  <si>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</si>
  <si>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</si>
  <si>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</si>
  <si>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</si>
  <si>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</si>
  <si>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</si>
  <si>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</si>
  <si>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</si>
  <si>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</si>
  <si>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</si>
  <si>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</si>
  <si>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</si>
  <si>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</si>
  <si>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</si>
  <si>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</si>
  <si>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</si>
  <si>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</si>
  <si>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</si>
  <si>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</si>
  <si>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</si>
  <si>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</si>
  <si>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</si>
  <si>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</si>
  <si>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</si>
  <si>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</si>
  <si>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</si>
  <si>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</si>
  <si>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</si>
  <si>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</si>
  <si>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</si>
  <si>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</si>
  <si>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</si>
  <si>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</si>
  <si>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</si>
  <si>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</si>
  <si>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</si>
  <si>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</si>
  <si>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</si>
  <si>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</si>
  <si>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</si>
  <si>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</si>
  <si>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</si>
  <si>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</si>
  <si>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</si>
  <si>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</si>
  <si>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</si>
  <si>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</si>
  <si>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</si>
  <si>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</si>
  <si>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</si>
  <si>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</si>
  <si>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</si>
  <si>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</si>
  <si>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</si>
  <si>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</si>
  <si>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</si>
  <si>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</si>
  <si>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</si>
  <si>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</si>
  <si>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</si>
  <si>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</si>
  <si>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</si>
  <si>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</si>
  <si>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</si>
  <si>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</si>
  <si>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</si>
  <si>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</si>
  <si>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</si>
  <si>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</si>
  <si>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</si>
  <si>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</si>
  <si>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</si>
  <si>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</si>
  <si>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</si>
  <si>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</si>
  <si>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</si>
  <si>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</si>
  <si>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</si>
  <si>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</si>
  <si>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</si>
  <si>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</si>
  <si>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</si>
  <si>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</si>
  <si>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</si>
  <si>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</si>
  <si>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</si>
  <si>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</si>
  <si>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</si>
  <si>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</si>
  <si>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</si>
  <si>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</si>
  <si>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</si>
  <si>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</si>
  <si>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</si>
  <si>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</si>
  <si>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</si>
  <si>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</si>
  <si>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</si>
  <si>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</si>
  <si>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</si>
  <si>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</si>
  <si>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</si>
  <si>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</si>
  <si>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</si>
  <si>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</si>
  <si>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</si>
  <si>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</si>
  <si>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</si>
  <si>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</si>
  <si>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</si>
  <si>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</si>
  <si>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</si>
  <si>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</si>
  <si>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</si>
  <si>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</si>
  <si>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</si>
  <si>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</si>
  <si>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</si>
  <si>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</si>
  <si>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</si>
  <si>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</si>
  <si>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</si>
  <si>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</si>
  <si>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</si>
  <si>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</si>
  <si>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</si>
  <si>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</si>
  <si>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</si>
  <si>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</si>
  <si>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</si>
  <si>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</si>
  <si>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</si>
  <si>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</si>
  <si>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</si>
  <si>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</si>
  <si>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</si>
  <si>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</si>
  <si>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</si>
  <si>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</si>
  <si>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</si>
  <si>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</si>
  <si>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</si>
  <si>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</si>
  <si>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</si>
  <si>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</si>
  <si>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</si>
  <si>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</si>
  <si>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</si>
  <si>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</si>
  <si>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</si>
  <si>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</si>
  <si>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</si>
  <si>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</si>
  <si>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</si>
  <si>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</si>
  <si>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</si>
  <si>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</si>
  <si>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</si>
  <si>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</si>
  <si>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</si>
  <si>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</si>
  <si>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</si>
  <si>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</si>
  <si>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</si>
  <si>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</si>
  <si>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</si>
  <si>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</si>
  <si>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</si>
  <si>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</si>
  <si>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</si>
  <si>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</si>
  <si>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</si>
  <si>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</si>
  <si>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</si>
  <si>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</si>
  <si>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</si>
  <si>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</si>
  <si>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</si>
  <si>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</si>
  <si>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</si>
  <si>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</si>
  <si>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</si>
  <si>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</si>
  <si>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</si>
  <si>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</si>
  <si>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</si>
  <si>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</si>
  <si>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</si>
  <si>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</si>
  <si>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</si>
  <si>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</si>
  <si>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</si>
  <si>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</si>
  <si>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</si>
  <si>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</si>
  <si>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</si>
  <si>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</si>
  <si>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</si>
  <si>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</si>
  <si>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</si>
  <si>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</si>
  <si>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</si>
  <si>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</si>
  <si>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</si>
  <si>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</si>
  <si>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</si>
  <si>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</si>
  <si>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</si>
  <si>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</si>
  <si>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</si>
  <si>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</si>
  <si>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</si>
  <si>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</si>
  <si>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</si>
  <si>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</si>
  <si>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</si>
  <si>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</si>
  <si>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</si>
  <si>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</si>
  <si>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</si>
  <si>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</si>
  <si>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</si>
  <si>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</si>
  <si>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</si>
  <si>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</si>
  <si>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</si>
  <si>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</si>
  <si>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</si>
  <si>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</si>
  <si>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</si>
  <si>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</si>
  <si>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</si>
  <si>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</si>
  <si>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</si>
  <si>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</si>
  <si>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</si>
  <si>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</si>
  <si>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</si>
  <si>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</si>
  <si>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</si>
  <si>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</si>
  <si>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</si>
  <si>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</si>
  <si>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</si>
  <si>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</si>
  <si>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</si>
  <si>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</si>
  <si>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</si>
  <si>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</si>
  <si>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</si>
  <si>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</si>
  <si>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</si>
  <si>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</si>
  <si>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</si>
  <si>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</si>
  <si>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</si>
  <si>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</si>
  <si>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</si>
  <si>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</si>
  <si>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</si>
  <si>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</si>
  <si>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</si>
  <si>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</si>
  <si>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</si>
  <si>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</si>
  <si>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</si>
  <si>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</si>
  <si>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</si>
  <si>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</si>
  <si>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</si>
  <si>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</si>
  <si>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</si>
  <si>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</si>
  <si>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</si>
  <si>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</si>
  <si>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</si>
  <si>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</si>
  <si>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</si>
  <si>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</si>
  <si>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</si>
  <si>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</si>
  <si>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</si>
  <si>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</si>
  <si>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</si>
  <si>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</si>
  <si>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</si>
  <si>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</si>
  <si>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</si>
  <si>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</si>
  <si>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</si>
  <si>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</si>
  <si>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</si>
  <si>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</si>
  <si>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</si>
  <si>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</si>
  <si>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</si>
  <si>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</si>
  <si>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</si>
  <si>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</si>
  <si>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</si>
  <si>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</si>
  <si>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</si>
  <si>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</si>
  <si>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</si>
  <si>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</si>
  <si>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</si>
  <si>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</si>
  <si>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</si>
  <si>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</si>
  <si>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</si>
  <si>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</si>
  <si>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</si>
  <si>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</si>
  <si>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</si>
  <si>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</si>
  <si>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</si>
  <si>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</si>
  <si>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</si>
  <si>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</si>
  <si>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</si>
  <si>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</si>
  <si>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</si>
  <si>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</si>
  <si>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</si>
  <si>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</si>
  <si>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</si>
  <si>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</si>
  <si>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</si>
  <si>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</si>
  <si>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</si>
  <si>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</si>
  <si>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</si>
  <si>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</si>
  <si>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</si>
  <si>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</si>
  <si>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</si>
  <si>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</si>
  <si>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</si>
  <si>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</si>
  <si>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</si>
  <si>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</si>
  <si>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</si>
  <si>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</si>
  <si>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</si>
  <si>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</si>
  <si>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</si>
  <si>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</si>
  <si>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</si>
  <si>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</si>
  <si>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</si>
  <si>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</si>
  <si>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</si>
  <si>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</si>
  <si>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</si>
  <si>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</si>
  <si>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</si>
  <si>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</si>
  <si>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</si>
  <si>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</si>
  <si>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</si>
  <si>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</si>
  <si>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</si>
  <si>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</si>
  <si>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</si>
  <si>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</si>
  <si>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</si>
  <si>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</si>
  <si>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</si>
  <si>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</si>
  <si>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</si>
  <si>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</si>
  <si>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</si>
  <si>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</si>
  <si>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</si>
  <si>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</si>
  <si>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</si>
  <si>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</si>
  <si>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</si>
  <si>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</si>
  <si>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</si>
  <si>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</si>
  <si>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</si>
  <si>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</si>
  <si>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</si>
  <si>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</si>
  <si>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</si>
  <si>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</si>
  <si>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</si>
  <si>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</si>
  <si>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</si>
  <si>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</si>
  <si>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</si>
  <si>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</si>
  <si>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</si>
  <si>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</si>
  <si>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</si>
  <si>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</si>
  <si>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</si>
  <si>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</si>
  <si>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</si>
  <si>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</si>
  <si>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</si>
  <si>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</si>
  <si>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</si>
  <si>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</si>
  <si>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</si>
  <si>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</si>
  <si>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</si>
  <si>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</si>
  <si>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</si>
  <si>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</si>
  <si>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</si>
  <si>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</si>
  <si>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</si>
  <si>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</si>
  <si>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</si>
  <si>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</si>
  <si>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</si>
  <si>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</si>
  <si>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</si>
  <si>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</si>
  <si>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</si>
  <si>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</si>
  <si>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</si>
  <si>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</si>
  <si>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</si>
  <si>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</si>
  <si>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</si>
  <si>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</si>
  <si>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</si>
  <si>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</si>
  <si>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</si>
  <si>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</si>
  <si>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</si>
  <si>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</si>
  <si>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</si>
  <si>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</si>
  <si>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</si>
  <si>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</si>
  <si>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</si>
  <si>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</si>
  <si>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</si>
  <si>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</si>
  <si>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</si>
  <si>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</si>
  <si>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</si>
  <si>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</si>
  <si>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</si>
  <si>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</si>
  <si>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</si>
  <si>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</si>
  <si>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</si>
  <si>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</si>
  <si>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</si>
  <si>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</si>
  <si>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</si>
  <si>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</si>
  <si>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</si>
  <si>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</si>
  <si>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</si>
  <si>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</si>
  <si>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</si>
  <si>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</si>
  <si>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</si>
  <si>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</si>
  <si>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</si>
  <si>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</si>
  <si>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</si>
  <si>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</si>
  <si>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</si>
  <si>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</si>
  <si>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</si>
  <si>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</si>
  <si>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</si>
  <si>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</si>
  <si>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</si>
  <si>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</si>
  <si>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</si>
  <si>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</si>
  <si>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</si>
  <si>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</si>
  <si>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</si>
  <si>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</si>
  <si>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</si>
  <si>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</si>
  <si>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</si>
  <si>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</si>
  <si>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</si>
  <si>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</si>
  <si>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</si>
  <si>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</si>
  <si>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</si>
  <si>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</si>
  <si>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</si>
  <si>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</si>
  <si>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</si>
  <si>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</si>
  <si>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</si>
  <si>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</si>
  <si>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</si>
  <si>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</si>
  <si>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</si>
  <si>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</si>
  <si>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</si>
  <si>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</si>
  <si>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</si>
  <si>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</si>
  <si>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</si>
  <si>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</si>
  <si>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</si>
  <si>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</si>
  <si>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</si>
  <si>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</si>
  <si>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</si>
  <si>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</si>
  <si>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</si>
  <si>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</si>
  <si>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</si>
  <si>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</si>
  <si>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</si>
  <si>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</si>
  <si>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</si>
  <si>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</si>
  <si>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</si>
  <si>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</si>
  <si>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</si>
  <si>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</si>
  <si>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</si>
  <si>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</si>
  <si>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</si>
  <si>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</si>
  <si>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</si>
  <si>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</si>
  <si>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</si>
  <si>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</si>
  <si>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</si>
  <si>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</si>
  <si>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</si>
  <si>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</si>
  <si>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</si>
  <si>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</si>
  <si>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</si>
  <si>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</si>
  <si>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</si>
  <si>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</si>
  <si>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</si>
  <si>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</si>
  <si>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</si>
  <si>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</si>
  <si>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</si>
  <si>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</si>
  <si>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</si>
  <si>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</si>
  <si>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</si>
  <si>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</si>
  <si>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</si>
  <si>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</si>
  <si>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</si>
  <si>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</si>
  <si>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</si>
  <si>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</si>
  <si>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</si>
  <si>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</si>
  <si>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</si>
  <si>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</si>
  <si>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</si>
  <si>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</si>
  <si>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</si>
  <si>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</si>
  <si>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</si>
  <si>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</si>
  <si>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</si>
  <si>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</si>
  <si>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</si>
  <si>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</si>
  <si>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</si>
  <si>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</si>
  <si>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</si>
  <si>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</si>
  <si>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</si>
  <si>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</si>
  <si>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</si>
  <si>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</si>
  <si>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</si>
  <si>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</si>
  <si>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</si>
  <si>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</si>
  <si>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</si>
  <si>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</si>
  <si>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</si>
  <si>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</si>
  <si>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</si>
  <si>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</si>
  <si>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</si>
  <si>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</si>
  <si>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</si>
  <si>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</si>
  <si>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</si>
  <si>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</si>
  <si>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</si>
  <si>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</si>
  <si>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</si>
  <si>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</si>
  <si>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</si>
  <si>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</si>
  <si>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</si>
  <si>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</si>
  <si>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</si>
  <si>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</si>
  <si>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</si>
  <si>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</si>
  <si>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</si>
  <si>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</si>
  <si>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</si>
  <si>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</si>
  <si>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</si>
  <si>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</si>
  <si>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</si>
  <si>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</si>
  <si>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</si>
  <si>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</si>
  <si>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</si>
  <si>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</si>
  <si>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</si>
  <si>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</si>
  <si>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</si>
  <si>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</si>
  <si>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</si>
  <si>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</si>
  <si>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</si>
  <si>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</si>
  <si>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</si>
  <si>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</si>
  <si>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</si>
  <si>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</si>
  <si>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</si>
  <si>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</si>
  <si>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</si>
  <si>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</si>
  <si>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</si>
  <si>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</si>
  <si>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</si>
  <si>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</si>
  <si>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</si>
  <si>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</si>
  <si>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</si>
  <si>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</si>
  <si>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</si>
  <si>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</si>
  <si>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</si>
  <si>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</si>
  <si>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</si>
  <si>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</si>
  <si>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</si>
  <si>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</si>
  <si>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</si>
  <si>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</si>
  <si>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</si>
  <si>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</si>
  <si>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</si>
  <si>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</si>
  <si>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</si>
  <si>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</si>
  <si>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</si>
  <si>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</si>
  <si>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</si>
  <si>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</si>
  <si>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</si>
  <si>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</si>
  <si>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</si>
  <si>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</si>
  <si>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</si>
  <si>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</si>
  <si>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</si>
  <si>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</si>
  <si>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</si>
  <si>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</si>
  <si>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</si>
  <si>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</si>
  <si>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</si>
  <si>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</si>
  <si>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</si>
  <si>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</si>
  <si>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</si>
  <si>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</si>
  <si>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</si>
  <si>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</si>
  <si>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</si>
  <si>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</si>
  <si>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</si>
  <si>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</si>
  <si>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</si>
  <si>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</si>
  <si>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</si>
  <si>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</si>
  <si>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</si>
  <si>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</si>
  <si>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</si>
  <si>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</si>
  <si>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</si>
  <si>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</si>
  <si>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</si>
  <si>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</si>
  <si>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</si>
  <si>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</si>
  <si>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</si>
  <si>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</si>
  <si>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</si>
  <si>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</si>
  <si>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</si>
  <si>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</si>
  <si>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</si>
  <si>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</si>
  <si>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</si>
  <si>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</si>
  <si>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</si>
  <si>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</si>
  <si>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</si>
  <si>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</si>
  <si>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</si>
  <si>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</si>
  <si>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</si>
  <si>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</si>
  <si>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</si>
  <si>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</si>
  <si>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</si>
  <si>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</si>
  <si>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</si>
  <si>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</si>
  <si>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</si>
  <si>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</si>
  <si>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</si>
  <si>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</si>
  <si>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</si>
  <si>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</si>
  <si>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</si>
  <si>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</si>
  <si>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</si>
  <si>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</si>
  <si>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</si>
  <si>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</si>
  <si>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</si>
  <si>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</si>
  <si>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</si>
  <si>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</si>
  <si>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</si>
  <si>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</si>
  <si>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</si>
  <si>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</si>
  <si>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</si>
  <si>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</si>
  <si>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</si>
  <si>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</si>
  <si>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</si>
  <si>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</si>
  <si>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</si>
  <si>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</si>
  <si>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</si>
  <si>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</si>
  <si>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</si>
  <si>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</si>
  <si>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</si>
  <si>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</si>
  <si>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</si>
  <si>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</si>
  <si>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</si>
  <si>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</si>
  <si>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</si>
  <si>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</si>
  <si>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</si>
  <si>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</si>
  <si>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</si>
  <si>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</si>
  <si>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</si>
  <si>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</si>
  <si>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</si>
  <si>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</si>
  <si>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</si>
  <si>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</si>
  <si>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</si>
  <si>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</si>
  <si>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</si>
  <si>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</si>
  <si>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</si>
  <si>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</si>
  <si>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</si>
  <si>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</si>
  <si>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</si>
  <si>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</si>
  <si>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</si>
  <si>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</si>
  <si>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</si>
  <si>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</si>
  <si>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</si>
  <si>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</si>
  <si>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</si>
  <si>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</si>
  <si>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</si>
  <si>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</si>
  <si>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</si>
  <si>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</si>
  <si>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</si>
  <si>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</si>
  <si>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</si>
  <si>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</si>
  <si>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</si>
  <si>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</si>
  <si>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</si>
  <si>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</si>
  <si>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</si>
  <si>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</si>
  <si>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</si>
  <si>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</si>
  <si>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</si>
  <si>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</si>
  <si>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</si>
  <si>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</si>
  <si>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</si>
  <si>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</si>
  <si>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</si>
  <si>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</si>
  <si>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</si>
  <si>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</si>
  <si>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</si>
  <si>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</si>
  <si>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</si>
  <si>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</si>
  <si>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</si>
  <si>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</si>
  <si>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</si>
  <si>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</si>
  <si>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</si>
  <si>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</si>
  <si>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</si>
  <si>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</si>
  <si>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</si>
  <si>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</si>
  <si>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</si>
  <si>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</si>
  <si>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</si>
  <si>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</si>
  <si>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</si>
  <si>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</si>
  <si>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</si>
  <si>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</si>
  <si>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</si>
  <si>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</si>
  <si>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</si>
  <si>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</si>
  <si>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</si>
  <si>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</si>
  <si>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</si>
  <si>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</si>
  <si>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</si>
  <si>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</si>
  <si>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</si>
  <si>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</si>
  <si>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</si>
  <si>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</si>
  <si>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</si>
  <si>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</si>
  <si>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</si>
  <si>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</si>
  <si>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</si>
  <si>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</si>
  <si>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</si>
  <si>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</si>
  <si>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</si>
  <si>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</si>
  <si>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</si>
  <si>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</si>
  <si>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</si>
  <si>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</si>
  <si>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</si>
  <si>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</si>
  <si>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</si>
  <si>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</si>
  <si>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</si>
  <si>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</si>
  <si>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</si>
  <si>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</si>
  <si>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</si>
  <si>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</si>
  <si>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</si>
  <si>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</si>
  <si>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</si>
  <si>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</si>
  <si>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</si>
  <si>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</si>
  <si>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</si>
  <si>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</si>
  <si>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</si>
  <si>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</si>
  <si>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</si>
  <si>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</si>
  <si>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</si>
  <si>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</si>
  <si>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</si>
  <si>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</si>
  <si>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</si>
  <si>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</si>
  <si>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</si>
  <si>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</si>
  <si>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</si>
  <si>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</si>
  <si>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</si>
  <si>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</si>
  <si>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</si>
  <si>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</si>
  <si>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</si>
  <si>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</si>
  <si>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</si>
  <si>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</si>
  <si>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</si>
  <si>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</si>
  <si>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</si>
  <si>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</si>
  <si>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</si>
  <si>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</si>
  <si>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</si>
  <si>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</si>
  <si>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</si>
  <si>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</si>
  <si>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</si>
  <si>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</si>
  <si>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</si>
  <si>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</si>
  <si>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</si>
  <si>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</si>
  <si>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</si>
  <si>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</si>
  <si>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</si>
  <si>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</si>
  <si>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</si>
  <si>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</si>
  <si>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</si>
  <si>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</si>
  <si>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</si>
  <si>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</si>
  <si>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</si>
  <si>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</si>
  <si>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</si>
  <si>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</si>
  <si>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</si>
  <si>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</si>
  <si>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</si>
  <si>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</si>
  <si>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</si>
  <si>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</si>
  <si>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</si>
  <si>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</si>
  <si>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</si>
  <si>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</si>
  <si>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</si>
  <si>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</si>
  <si>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</si>
  <si>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</si>
  <si>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</si>
  <si>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</si>
  <si>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</si>
  <si>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</si>
  <si>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</si>
  <si>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</si>
  <si>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</si>
  <si>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</si>
  <si>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</si>
  <si>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</si>
  <si>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</si>
  <si>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</si>
  <si>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</si>
  <si>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</si>
  <si>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</si>
  <si>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</si>
  <si>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</si>
  <si>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</si>
  <si>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</si>
  <si>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</si>
  <si>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</si>
  <si>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</si>
  <si>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</si>
  <si>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</si>
  <si>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</si>
  <si>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</si>
  <si>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</si>
  <si>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</si>
  <si>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</si>
  <si>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</si>
  <si>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</si>
  <si>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</si>
  <si>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</si>
  <si>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</si>
  <si>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</si>
  <si>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</si>
  <si>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</si>
  <si>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</si>
  <si>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</si>
  <si>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</si>
  <si>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</si>
  <si>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</si>
  <si>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</si>
  <si>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</si>
  <si>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</si>
  <si>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</si>
  <si>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</si>
  <si>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</si>
  <si>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</si>
  <si>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</si>
  <si>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</si>
  <si>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</si>
  <si>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</si>
  <si>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</si>
  <si>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</si>
  <si>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</si>
  <si>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</si>
  <si>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</si>
  <si>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</si>
  <si>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</si>
  <si>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</si>
  <si>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</si>
  <si>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</si>
  <si>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</si>
  <si>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</si>
  <si>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</si>
  <si>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</si>
  <si>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</si>
  <si>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</si>
  <si>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</si>
  <si>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</si>
  <si>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</si>
  <si>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</si>
  <si>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</si>
  <si>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</si>
  <si>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</si>
  <si>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</si>
  <si>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</si>
  <si>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</si>
  <si>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</si>
  <si>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</si>
  <si>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</si>
  <si>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</si>
  <si>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</si>
  <si>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</si>
  <si>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</si>
  <si>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</si>
  <si>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</si>
  <si>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</si>
  <si>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</si>
  <si>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</si>
  <si>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</si>
  <si>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</si>
  <si>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</si>
  <si>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</si>
  <si>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</si>
  <si>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</si>
  <si>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</si>
  <si>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</si>
  <si>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</si>
  <si>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</si>
  <si>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</si>
  <si>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</si>
  <si>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</si>
  <si>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</si>
  <si>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</si>
  <si>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</si>
  <si>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</si>
  <si>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</si>
  <si>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</si>
  <si>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</si>
  <si>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</si>
  <si>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</si>
  <si>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</si>
  <si>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</si>
  <si>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</si>
  <si>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</si>
  <si>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</si>
  <si>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</si>
  <si>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</si>
  <si>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</si>
  <si>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</si>
  <si>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</si>
  <si>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</si>
  <si>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</si>
  <si>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</si>
  <si>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</si>
  <si>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</si>
  <si>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</si>
  <si>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</si>
  <si>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</si>
  <si>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</si>
  <si>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</si>
  <si>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</si>
  <si>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</si>
  <si>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</si>
  <si>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</si>
  <si>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</si>
  <si>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</si>
  <si>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</si>
  <si>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</si>
  <si>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</si>
  <si>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</si>
  <si>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</si>
  <si>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</si>
  <si>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</si>
  <si>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</si>
  <si>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</si>
  <si>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</si>
  <si>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</si>
  <si>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</si>
  <si>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</si>
  <si>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</si>
  <si>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</si>
  <si>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</si>
  <si>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</si>
  <si>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</si>
  <si>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</si>
  <si>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</si>
  <si>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</si>
  <si>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</si>
  <si>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</si>
  <si>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</si>
  <si>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</si>
  <si>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</si>
  <si>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</si>
  <si>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</si>
  <si>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</si>
  <si>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</si>
  <si>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</si>
  <si>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</si>
  <si>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</si>
  <si>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</si>
  <si>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</si>
  <si>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</si>
  <si>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</si>
  <si>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</si>
  <si>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</si>
  <si>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</si>
  <si>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</si>
  <si>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</si>
  <si>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</si>
  <si>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</si>
  <si>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</si>
  <si>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</si>
  <si>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</si>
  <si>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</si>
  <si>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</si>
  <si>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</si>
  <si>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</si>
  <si>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</si>
  <si>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</si>
  <si>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</si>
  <si>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</si>
  <si>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</si>
  <si>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</si>
  <si>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</si>
  <si>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</si>
  <si>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</si>
  <si>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</si>
  <si>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</si>
  <si>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</si>
  <si>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</si>
  <si>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</si>
  <si>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</si>
  <si>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</si>
  <si>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</si>
  <si>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</si>
  <si>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</si>
  <si>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</si>
  <si>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</si>
  <si>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</si>
  <si>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</si>
  <si>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</si>
  <si>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</si>
  <si>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</si>
  <si>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</si>
  <si>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</si>
  <si>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</si>
  <si>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</si>
  <si>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</si>
  <si>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</si>
  <si>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</si>
  <si>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</si>
  <si>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</si>
  <si>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</si>
  <si>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</si>
  <si>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</si>
  <si>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</si>
  <si>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</si>
  <si>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</si>
  <si>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</si>
  <si>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</si>
  <si>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</si>
  <si>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</si>
  <si>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</si>
  <si>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</si>
  <si>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</si>
  <si>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</si>
  <si>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</si>
  <si>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</si>
  <si>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</si>
  <si>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</si>
  <si>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</si>
  <si>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</si>
  <si>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</si>
  <si>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</si>
  <si>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</si>
  <si>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</si>
  <si>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</si>
  <si>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</si>
  <si>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</si>
  <si>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</si>
  <si>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</si>
  <si>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</si>
  <si>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</si>
  <si>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</si>
  <si>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</si>
  <si>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</si>
  <si>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</si>
  <si>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</si>
  <si>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</si>
  <si>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</si>
  <si>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</si>
  <si>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</si>
  <si>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</si>
  <si>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</si>
  <si>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</si>
  <si>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</si>
  <si>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</si>
  <si>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</si>
  <si>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</si>
  <si>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</si>
  <si>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</si>
  <si>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</si>
  <si>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</si>
  <si>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</si>
  <si>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</si>
  <si>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</si>
  <si>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</si>
  <si>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</si>
  <si>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</si>
  <si>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</si>
  <si>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</si>
  <si>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</si>
  <si>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</si>
  <si>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</si>
  <si>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</si>
  <si>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</si>
  <si>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</si>
  <si>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</si>
  <si>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</si>
  <si>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</si>
  <si>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</si>
  <si>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</si>
  <si>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</si>
  <si>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</si>
  <si>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</si>
  <si>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</si>
  <si>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</si>
  <si>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</si>
  <si>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</si>
  <si>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</si>
  <si>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</si>
  <si>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</si>
  <si>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</si>
  <si>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</si>
  <si>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</si>
  <si>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</si>
  <si>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</si>
  <si>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</si>
  <si>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</si>
  <si>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</si>
  <si>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</si>
  <si>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</si>
  <si>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</si>
  <si>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</si>
  <si>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</si>
  <si>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</si>
  <si>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</si>
  <si>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</si>
  <si>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</si>
  <si>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</si>
  <si>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</si>
  <si>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</si>
  <si>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</si>
  <si>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</si>
  <si>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</si>
  <si>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</si>
  <si>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</si>
  <si>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</si>
  <si>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</si>
  <si>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</si>
  <si>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</si>
  <si>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</si>
  <si>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</si>
  <si>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</si>
  <si>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</si>
  <si>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</si>
  <si>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</si>
  <si>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</si>
  <si>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</si>
  <si>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</si>
  <si>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</si>
  <si>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</si>
  <si>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</si>
  <si>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</si>
  <si>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</si>
  <si>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</si>
  <si>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</si>
  <si>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</si>
  <si>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</si>
  <si>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</si>
  <si>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</si>
  <si>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</si>
  <si>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</si>
  <si>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</si>
  <si>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</si>
  <si>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</si>
  <si>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</si>
  <si>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</si>
  <si>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</si>
  <si>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</si>
  <si>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</si>
  <si>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</si>
  <si>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</si>
  <si>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</si>
  <si>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</si>
  <si>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</si>
  <si>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</si>
  <si>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</si>
  <si>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</si>
  <si>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</si>
  <si>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</si>
  <si>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</si>
  <si>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</si>
  <si>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</si>
  <si>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</si>
  <si>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</si>
  <si>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</si>
  <si>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</si>
  <si>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</si>
  <si>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</si>
  <si>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</si>
  <si>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</si>
  <si>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</si>
  <si>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</si>
  <si>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</si>
  <si>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</si>
  <si>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</si>
  <si>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</si>
  <si>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</si>
  <si>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</si>
  <si>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</si>
  <si>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</si>
  <si>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</si>
  <si>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</si>
  <si>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</si>
  <si>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</si>
  <si>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</si>
  <si>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</si>
  <si>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</si>
  <si>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</si>
  <si>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</si>
  <si>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</si>
  <si>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</si>
  <si>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</si>
  <si>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</si>
  <si>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</si>
  <si>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</si>
  <si>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</si>
  <si>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</si>
  <si>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</si>
  <si>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</si>
  <si>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</si>
  <si>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</si>
  <si>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</si>
  <si>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</si>
  <si>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</si>
  <si>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</si>
  <si>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</si>
  <si>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</si>
  <si>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</si>
  <si>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</si>
  <si>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</si>
  <si>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</si>
  <si>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</si>
  <si>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</si>
  <si>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</si>
  <si>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</si>
  <si>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</si>
  <si>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</si>
  <si>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</si>
  <si>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</si>
  <si>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</si>
  <si>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</si>
  <si>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</si>
  <si>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</si>
  <si>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</si>
  <si>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</si>
  <si>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</si>
  <si>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</si>
  <si>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</si>
  <si>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</si>
  <si>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</si>
  <si>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</si>
  <si>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</si>
  <si>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</si>
  <si>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</si>
  <si>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</si>
  <si>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</si>
  <si>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</si>
  <si>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</si>
  <si>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</si>
  <si>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</si>
  <si>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</si>
  <si>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</si>
  <si>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</si>
  <si>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</si>
  <si>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</si>
  <si>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</si>
  <si>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</si>
  <si>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</si>
  <si>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</si>
  <si>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</si>
  <si>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</si>
  <si>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</si>
  <si>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</si>
  <si>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</si>
  <si>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</si>
  <si>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</si>
  <si>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</si>
  <si>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</si>
  <si>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</si>
  <si>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</si>
  <si>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</si>
  <si>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</si>
  <si>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</si>
  <si>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</si>
  <si>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</si>
  <si>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</si>
  <si>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</si>
  <si>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</si>
  <si>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</si>
  <si>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</si>
  <si>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</si>
  <si>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</si>
  <si>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</si>
  <si>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</si>
  <si>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</si>
  <si>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</si>
  <si>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</si>
  <si>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</si>
  <si>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</si>
  <si>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</si>
  <si>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</si>
  <si>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</si>
  <si>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</si>
  <si>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</si>
  <si>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</si>
  <si>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</si>
  <si>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</si>
  <si>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</si>
  <si>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</si>
  <si>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</si>
  <si>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</si>
  <si>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</si>
  <si>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</si>
  <si>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</si>
  <si>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</si>
  <si>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</si>
  <si>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</si>
  <si>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</si>
  <si>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</si>
  <si>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</si>
  <si>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</si>
  <si>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</si>
  <si>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</si>
  <si>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</si>
  <si>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</si>
  <si>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</si>
  <si>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</si>
  <si>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</si>
  <si>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</si>
  <si>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</si>
  <si>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</si>
  <si>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</si>
  <si>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</si>
  <si>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</si>
  <si>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</si>
  <si>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</si>
  <si>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</si>
  <si>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</si>
  <si>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</si>
  <si>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</si>
  <si>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</si>
  <si>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</si>
  <si>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</si>
  <si>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</si>
  <si>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</si>
  <si>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</si>
  <si>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</si>
  <si>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</si>
  <si>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</si>
  <si>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</si>
  <si>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</si>
  <si>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</si>
  <si>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</si>
  <si>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</si>
  <si>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</si>
  <si>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</si>
  <si>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</si>
  <si>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</si>
  <si>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</si>
  <si>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</si>
  <si>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</si>
  <si>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</si>
  <si>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</si>
  <si>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</si>
  <si>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</si>
  <si>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</si>
  <si>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</si>
  <si>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</si>
  <si>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</si>
  <si>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</si>
  <si>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</si>
  <si>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</si>
  <si>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</si>
  <si>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</si>
  <si>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</si>
  <si>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</si>
  <si>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</si>
  <si>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</si>
  <si>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</si>
  <si>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</si>
  <si>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</si>
  <si>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</si>
  <si>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</si>
  <si>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</si>
  <si>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</si>
  <si>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</si>
  <si>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</si>
  <si>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</si>
  <si>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</si>
  <si>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</si>
  <si>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</si>
  <si>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</si>
  <si>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</si>
  <si>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</si>
  <si>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</si>
  <si>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</si>
  <si>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</si>
  <si>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</si>
  <si>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</si>
  <si>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</si>
  <si>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</si>
  <si>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</si>
  <si>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</si>
  <si>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</si>
  <si>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</si>
  <si>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</si>
  <si>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</si>
  <si>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</si>
  <si>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</si>
  <si>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</si>
  <si>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</si>
  <si>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</si>
  <si>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</si>
  <si>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</si>
  <si>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</si>
  <si>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</si>
  <si>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</si>
  <si>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</si>
  <si>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</si>
  <si>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</si>
  <si>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</si>
  <si>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</si>
  <si>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</si>
  <si>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</si>
  <si>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</si>
  <si>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</si>
  <si>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</si>
  <si>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</si>
  <si>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</si>
  <si>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</si>
  <si>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</si>
  <si>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</si>
  <si>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</si>
  <si>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</si>
  <si>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</si>
  <si>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</si>
  <si>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</si>
  <si>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</si>
  <si>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</si>
  <si>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</si>
  <si>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</si>
  <si>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</si>
  <si>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</si>
  <si>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</si>
  <si>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</si>
  <si>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</si>
  <si>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</si>
  <si>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</si>
  <si>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</si>
  <si>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</si>
  <si>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</si>
  <si>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</si>
  <si>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</si>
  <si>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</si>
  <si>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</si>
  <si>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</si>
  <si>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</si>
  <si>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</si>
  <si>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</si>
  <si>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</si>
  <si>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</si>
  <si>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</si>
  <si>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</si>
  <si>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</si>
  <si>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</si>
  <si>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</si>
  <si>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</si>
  <si>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</si>
  <si>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</si>
  <si>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</si>
  <si>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</si>
  <si>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</si>
  <si>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</si>
  <si>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</si>
  <si>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</si>
  <si>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</si>
  <si>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</si>
  <si>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</si>
  <si>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</si>
  <si>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</si>
  <si>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</si>
  <si>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</si>
  <si>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</si>
  <si>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</si>
  <si>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</si>
  <si>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</si>
  <si>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</si>
  <si>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</si>
  <si>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</si>
  <si>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</si>
  <si>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</si>
  <si>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</si>
  <si>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</si>
  <si>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</si>
  <si>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</si>
  <si>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</si>
  <si>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</si>
  <si>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</si>
  <si>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</si>
  <si>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</si>
  <si>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</si>
  <si>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</si>
  <si>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</si>
  <si>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</si>
  <si>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</si>
  <si>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</si>
  <si>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</si>
  <si>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</si>
  <si>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</si>
  <si>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</si>
  <si>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</si>
  <si>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</si>
  <si>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</si>
  <si>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</si>
  <si>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</si>
  <si>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</si>
  <si>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</si>
  <si>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</si>
  <si>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</si>
  <si>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</si>
  <si>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</si>
  <si>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</si>
  <si>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</si>
  <si>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</si>
  <si>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</si>
  <si>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</si>
  <si>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</si>
  <si>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</si>
  <si>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</si>
  <si>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</si>
  <si>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</si>
  <si>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</si>
  <si>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</si>
  <si>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</si>
  <si>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</si>
  <si>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</si>
  <si>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</si>
  <si>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</si>
  <si>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</si>
  <si>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</si>
  <si>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</si>
  <si>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</si>
  <si>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</si>
  <si>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</si>
  <si>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</si>
  <si>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</si>
  <si>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</si>
  <si>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</si>
  <si>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</si>
  <si>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</si>
  <si>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</si>
  <si>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</si>
  <si>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</si>
  <si>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</si>
  <si>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</si>
  <si>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</si>
  <si>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</si>
  <si>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</si>
  <si>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</si>
  <si>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</si>
  <si>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</si>
  <si>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</si>
  <si>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</si>
  <si>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</si>
  <si>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</si>
  <si>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</si>
  <si>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</si>
  <si>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</si>
  <si>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</si>
  <si>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</si>
  <si>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</si>
  <si>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</si>
  <si>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</si>
  <si>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</si>
  <si>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</si>
  <si>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</si>
  <si>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</si>
  <si>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</si>
  <si>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</si>
  <si>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</si>
  <si>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</si>
  <si>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</si>
  <si>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</si>
  <si>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</si>
  <si>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</si>
  <si>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</si>
  <si>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</si>
  <si>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</si>
  <si>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</si>
  <si>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</si>
  <si>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</si>
  <si>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</si>
  <si>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</si>
  <si>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</si>
  <si>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</si>
  <si>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</si>
  <si>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</si>
  <si>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</si>
  <si>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</si>
  <si>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</si>
  <si>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</si>
  <si>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</si>
  <si>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</si>
  <si>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</si>
  <si>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</si>
  <si>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</si>
  <si>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</si>
  <si>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</si>
  <si>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</si>
  <si>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</si>
  <si>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</si>
  <si>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</si>
  <si>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</si>
  <si>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</si>
  <si>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</si>
  <si>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</si>
  <si>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</si>
  <si>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</si>
  <si>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</si>
  <si>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</si>
  <si>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</si>
  <si>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</si>
  <si>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</si>
  <si>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</si>
  <si>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</si>
  <si>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</si>
  <si>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</si>
  <si>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</si>
  <si>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</si>
  <si>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</si>
  <si>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</si>
  <si>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</si>
  <si>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</si>
  <si>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</si>
  <si>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</si>
  <si>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</si>
  <si>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</si>
  <si>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</si>
  <si>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</si>
  <si>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</si>
  <si>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</si>
  <si>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</si>
  <si>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</si>
  <si>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</si>
  <si>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</si>
  <si>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</si>
  <si>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</si>
  <si>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</si>
  <si>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</si>
  <si>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</si>
  <si>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</si>
  <si>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</si>
  <si>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</si>
  <si>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</si>
  <si>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</si>
  <si>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</si>
  <si>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</si>
  <si>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</si>
  <si>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</si>
  <si>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</si>
  <si>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</si>
  <si>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</si>
  <si>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</si>
  <si>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</si>
  <si>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</si>
  <si>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</si>
  <si>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</si>
  <si>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</si>
  <si>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</si>
  <si>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</si>
  <si>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</si>
  <si>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</si>
  <si>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</si>
  <si>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</si>
  <si>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</si>
  <si>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</si>
  <si>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</si>
  <si>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</si>
  <si>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</si>
  <si>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</si>
  <si>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</si>
  <si>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</si>
  <si>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</si>
  <si>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</si>
  <si>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</si>
  <si>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</si>
  <si>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</si>
  <si>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</si>
  <si>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</si>
  <si>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</si>
  <si>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</si>
  <si>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</si>
  <si>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</si>
  <si>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</si>
  <si>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</si>
  <si>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</si>
  <si>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</si>
  <si>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</si>
  <si>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</si>
  <si>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</si>
  <si>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</si>
  <si>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</si>
  <si>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</si>
  <si>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</si>
  <si>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</si>
  <si>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</si>
  <si>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</si>
  <si>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</si>
  <si>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</si>
  <si>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</si>
  <si>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</si>
  <si>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</si>
  <si>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</si>
  <si>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</si>
  <si>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</si>
  <si>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</si>
  <si>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</si>
  <si>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</si>
  <si>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</si>
  <si>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</si>
  <si>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</si>
  <si>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</si>
  <si>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</si>
  <si>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</si>
  <si>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</si>
  <si>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</si>
  <si>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</si>
  <si>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</si>
  <si>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</si>
  <si>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</si>
  <si>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</si>
  <si>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</si>
  <si>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</si>
  <si>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</si>
  <si>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</si>
  <si>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</si>
  <si>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</si>
  <si>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</si>
  <si>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</si>
  <si>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</si>
  <si>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</si>
  <si>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</si>
  <si>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</si>
  <si>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</si>
  <si>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</si>
  <si>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</si>
  <si>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</si>
  <si>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</si>
  <si>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</si>
  <si>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</si>
  <si>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</si>
  <si>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</si>
  <si>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</si>
  <si>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</si>
  <si>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</si>
  <si>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</si>
  <si>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</si>
  <si>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</si>
  <si>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</si>
  <si>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</si>
  <si>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</si>
  <si>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</si>
  <si>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</si>
  <si>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</si>
  <si>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</si>
  <si>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</si>
  <si>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</si>
  <si>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</si>
  <si>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</si>
  <si>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</si>
  <si>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</si>
  <si>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</si>
  <si>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</si>
  <si>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</si>
  <si>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</si>
  <si>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</si>
  <si>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</si>
  <si>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</si>
  <si>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</si>
  <si>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</si>
  <si>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</si>
  <si>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</si>
  <si>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</si>
  <si>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</si>
  <si>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</si>
  <si>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</si>
  <si>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</si>
  <si>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</si>
  <si>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</si>
  <si>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</si>
  <si>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</si>
  <si>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</si>
  <si>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</si>
  <si>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</si>
  <si>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</si>
  <si>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</si>
  <si>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</si>
  <si>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</si>
  <si>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</si>
  <si>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</si>
  <si>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</si>
  <si>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</si>
  <si>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</si>
  <si>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</si>
  <si>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</si>
  <si>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</si>
  <si>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</si>
  <si>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</si>
  <si>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</si>
  <si>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</si>
  <si>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</si>
  <si>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</si>
  <si>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</si>
  <si>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</si>
  <si>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</si>
  <si>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</si>
  <si>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</si>
  <si>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</si>
  <si>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</si>
  <si>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</si>
  <si>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</si>
  <si>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</si>
  <si>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</si>
  <si>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</si>
  <si>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</si>
  <si>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</si>
  <si>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</si>
  <si>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</si>
  <si>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</si>
  <si>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</si>
  <si>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</si>
  <si>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</si>
  <si>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</si>
  <si>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</si>
  <si>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</si>
  <si>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</si>
  <si>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</si>
  <si>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</si>
  <si>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</si>
  <si>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</si>
  <si>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</si>
  <si>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</si>
  <si>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</si>
  <si>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</si>
  <si>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</si>
  <si>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</si>
  <si>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</si>
  <si>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</si>
  <si>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</si>
  <si>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</si>
  <si>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</si>
  <si>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</si>
  <si>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</si>
  <si>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</si>
  <si>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</si>
  <si>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</si>
  <si>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</si>
  <si>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</si>
  <si>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</si>
  <si>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</si>
  <si>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</si>
  <si>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</si>
  <si>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</si>
  <si>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</si>
  <si>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</si>
  <si>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</si>
  <si>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</si>
  <si>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</si>
  <si>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</si>
  <si>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</si>
  <si>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</si>
  <si>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</si>
  <si>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</si>
  <si>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</si>
  <si>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</si>
  <si>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</si>
  <si>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</si>
  <si>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</si>
  <si>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</si>
  <si>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</si>
  <si>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</si>
  <si>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</si>
  <si>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</si>
  <si>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</si>
  <si>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</si>
  <si>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</si>
  <si>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</si>
  <si>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</si>
  <si>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</si>
  <si>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</si>
  <si>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</si>
  <si>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</si>
  <si>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</si>
  <si>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</si>
  <si>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</si>
  <si>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</si>
  <si>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</si>
  <si>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</si>
  <si>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</si>
  <si>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</si>
  <si>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</si>
  <si>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</si>
  <si>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</si>
  <si>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</si>
  <si>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</si>
  <si>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</si>
  <si>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</si>
  <si>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</si>
  <si>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</si>
  <si>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</si>
  <si>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</si>
  <si>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</si>
  <si>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</si>
  <si>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</si>
  <si>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</si>
  <si>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</si>
  <si>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</si>
  <si>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</si>
  <si>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</si>
  <si>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</si>
  <si>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</si>
  <si>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</si>
  <si>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</si>
  <si>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</si>
  <si>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</si>
  <si>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</si>
  <si>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</si>
  <si>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</si>
  <si>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</si>
  <si>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</si>
  <si>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</si>
  <si>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</si>
  <si>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</si>
  <si>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</si>
  <si>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</si>
  <si>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</si>
  <si>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</si>
  <si>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</si>
  <si>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</si>
  <si>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</si>
  <si>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</si>
  <si>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</si>
  <si>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</si>
  <si>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</si>
  <si>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</si>
  <si>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</si>
  <si>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</si>
  <si>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</si>
  <si>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</si>
  <si>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</si>
  <si>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</si>
  <si>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</si>
  <si>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</si>
  <si>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</si>
  <si>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</si>
  <si>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</si>
  <si>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</si>
  <si>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</si>
  <si>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</si>
  <si>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</si>
  <si>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</si>
  <si>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</si>
  <si>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</si>
  <si>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</si>
  <si>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</si>
  <si>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</si>
  <si>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</si>
  <si>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</si>
  <si>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</si>
  <si>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</si>
  <si>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</si>
  <si>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</si>
  <si>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</si>
  <si>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</si>
  <si>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</si>
  <si>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</si>
  <si>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</si>
  <si>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</si>
  <si>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</si>
  <si>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</si>
  <si>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</si>
  <si>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</si>
  <si>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</si>
  <si>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</si>
  <si>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</si>
  <si>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</si>
  <si>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</si>
  <si>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</si>
  <si>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</si>
  <si>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</si>
  <si>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</si>
  <si>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</si>
  <si>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</si>
  <si>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</si>
  <si>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</si>
  <si>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</si>
  <si>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</si>
  <si>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</si>
  <si>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</si>
  <si>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</si>
  <si>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</si>
  <si>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</si>
  <si>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</si>
  <si>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</si>
  <si>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</si>
  <si>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</si>
  <si>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</si>
  <si>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</si>
  <si>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</si>
  <si>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</si>
  <si>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</si>
  <si>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</si>
  <si>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</si>
  <si>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</si>
  <si>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</si>
  <si>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</si>
  <si>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</si>
  <si>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</si>
  <si>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</si>
  <si>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</si>
  <si>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</si>
  <si>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</si>
  <si>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</si>
  <si>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</si>
  <si>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</si>
  <si>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</si>
  <si>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</si>
  <si>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</si>
  <si>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</si>
  <si>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</si>
  <si>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</si>
  <si>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</si>
  <si>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</si>
  <si>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</si>
  <si>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</si>
  <si>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</si>
  <si>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</si>
  <si>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</si>
  <si>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</si>
  <si>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</si>
  <si>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</si>
  <si>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</si>
  <si>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</si>
  <si>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</si>
  <si>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</si>
  <si>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</si>
  <si>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</si>
  <si>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</si>
  <si>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</si>
  <si>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</si>
  <si>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</si>
  <si>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</si>
  <si>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</si>
  <si>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</si>
  <si>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</si>
  <si>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</si>
  <si>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</si>
  <si>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</si>
  <si>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</si>
  <si>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</si>
  <si>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</si>
  <si>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</si>
  <si>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</si>
  <si>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</si>
  <si>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</si>
  <si>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</si>
  <si>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</si>
  <si>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</si>
  <si>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</si>
  <si>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</si>
  <si>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</si>
  <si>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</si>
  <si>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</si>
  <si>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</si>
  <si>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</si>
  <si>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</si>
  <si>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</si>
  <si>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</si>
  <si>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</si>
  <si>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</si>
  <si>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</si>
  <si>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</si>
  <si>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</si>
  <si>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</si>
  <si>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</si>
  <si>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</si>
  <si>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</si>
  <si>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</si>
  <si>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</si>
  <si>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</si>
  <si>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</si>
  <si>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</si>
  <si>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</si>
  <si>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</si>
  <si>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</si>
  <si>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</si>
  <si>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</si>
  <si>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</si>
  <si>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</si>
  <si>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</si>
  <si>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</si>
  <si>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</si>
  <si>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</si>
  <si>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</si>
  <si>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</si>
  <si>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</si>
  <si>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</si>
  <si>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</si>
  <si>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</si>
  <si>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</si>
  <si>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</si>
  <si>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</si>
  <si>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</si>
  <si>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</si>
  <si>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</si>
  <si>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</si>
  <si>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</si>
  <si>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</si>
  <si>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</si>
  <si>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</si>
  <si>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</si>
  <si>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</si>
  <si>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</si>
  <si>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</si>
  <si>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</si>
  <si>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</si>
  <si>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</si>
  <si>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</si>
  <si>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</si>
  <si>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</si>
  <si>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</si>
  <si>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</si>
  <si>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</si>
  <si>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</si>
  <si>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</si>
  <si>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</si>
  <si>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</si>
  <si>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</si>
  <si>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</si>
  <si>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</si>
  <si>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</si>
  <si>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</si>
  <si>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</si>
  <si>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</si>
  <si>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</si>
  <si>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</si>
  <si>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</si>
  <si>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</si>
  <si>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</si>
  <si>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</si>
  <si>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</si>
  <si>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</si>
  <si>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</si>
  <si>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</si>
  <si>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</si>
  <si>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</si>
  <si>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</si>
  <si>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</si>
  <si>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</si>
  <si>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</si>
  <si>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</si>
  <si>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</si>
  <si>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</si>
  <si>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</si>
  <si>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</si>
  <si>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</si>
  <si>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</si>
  <si>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</si>
  <si>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</si>
  <si>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</si>
  <si>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</si>
  <si>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</si>
  <si>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</si>
  <si>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</si>
  <si>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</si>
  <si>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</si>
  <si>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</si>
  <si>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</si>
  <si>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</si>
  <si>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</si>
  <si>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</si>
  <si>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</si>
  <si>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</si>
  <si>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</si>
  <si>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</si>
  <si>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</si>
  <si>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</si>
  <si>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</si>
  <si>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</si>
  <si>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</si>
  <si>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</si>
  <si>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</si>
  <si>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</si>
  <si>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</si>
  <si>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</si>
  <si>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</si>
  <si>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</si>
  <si>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</si>
  <si>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</si>
  <si>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</si>
  <si>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</si>
  <si>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</si>
  <si>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</si>
  <si>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</si>
  <si>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</si>
  <si>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</si>
  <si>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</si>
  <si>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</si>
  <si>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</si>
  <si>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</si>
  <si>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</si>
  <si>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</si>
  <si>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</si>
  <si>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</si>
  <si>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</si>
  <si>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</si>
  <si>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</si>
  <si>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</si>
  <si>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</si>
  <si>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</si>
  <si>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</si>
  <si>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</si>
  <si>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</si>
  <si>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</si>
  <si>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</si>
  <si>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</si>
  <si>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</si>
  <si>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</si>
  <si>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</si>
  <si>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</si>
  <si>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</si>
  <si>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</si>
  <si>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</si>
  <si>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</si>
  <si>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</si>
  <si>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</si>
  <si>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</si>
  <si>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</si>
  <si>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</si>
  <si>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</si>
  <si>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</si>
  <si>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</si>
  <si>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</si>
  <si>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</si>
  <si>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</si>
  <si>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</si>
  <si>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</si>
  <si>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</si>
  <si>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</si>
  <si>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</si>
  <si>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</si>
  <si>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</si>
  <si>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</si>
  <si>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</si>
  <si>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</si>
  <si>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</si>
  <si>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</si>
  <si>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</si>
  <si>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</si>
  <si>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</si>
  <si>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</si>
  <si>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</si>
  <si>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</si>
  <si>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</si>
  <si>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</si>
  <si>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</si>
  <si>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</si>
  <si>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</si>
  <si>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</si>
  <si>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</si>
  <si>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</si>
  <si>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</si>
  <si>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</si>
  <si>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</si>
  <si>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</si>
  <si>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</si>
  <si>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</si>
  <si>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</si>
  <si>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</si>
  <si>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</si>
  <si>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</si>
  <si>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</si>
  <si>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</si>
  <si>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</si>
  <si>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</si>
  <si>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</si>
  <si>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</si>
  <si>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</si>
  <si>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</si>
  <si>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</si>
  <si>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</si>
  <si>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</si>
  <si>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</si>
  <si>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</si>
  <si>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</si>
  <si>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</si>
  <si>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</si>
  <si>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</si>
  <si>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</si>
  <si>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</si>
  <si>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</si>
  <si>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</si>
  <si>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</si>
  <si>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</si>
  <si>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</si>
  <si>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</si>
  <si>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</si>
  <si>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</si>
  <si>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</si>
  <si>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</si>
  <si>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</si>
  <si>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</si>
  <si>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</si>
  <si>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</si>
  <si>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</si>
  <si>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</si>
  <si>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</si>
  <si>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</si>
  <si>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</si>
  <si>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</si>
  <si>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</si>
  <si>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</si>
  <si>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</si>
  <si>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</si>
  <si>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</si>
  <si>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</si>
  <si>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</si>
  <si>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</si>
  <si>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</si>
  <si>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</si>
  <si>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</si>
  <si>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</si>
  <si>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</si>
  <si>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</si>
  <si>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</si>
  <si>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</si>
  <si>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</si>
  <si>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</si>
  <si>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</si>
  <si>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</si>
  <si>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</si>
  <si>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</si>
  <si>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</si>
  <si>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</si>
  <si>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</si>
  <si>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</si>
  <si>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</si>
  <si>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</si>
  <si>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</si>
  <si>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</si>
  <si>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</si>
  <si>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</si>
  <si>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</si>
  <si>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</si>
  <si>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</si>
  <si>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</si>
  <si>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</si>
  <si>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</si>
  <si>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</si>
  <si>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</si>
  <si>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</si>
  <si>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</si>
  <si>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</si>
  <si>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</si>
  <si>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</si>
  <si>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</si>
  <si>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</si>
  <si>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</si>
  <si>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</si>
  <si>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</si>
  <si>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</si>
  <si>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</si>
  <si>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</si>
  <si>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</si>
  <si>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</si>
  <si>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</si>
  <si>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</si>
  <si>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</si>
  <si>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</si>
  <si>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</si>
  <si>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</si>
  <si>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</si>
  <si>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</si>
  <si>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</si>
  <si>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</si>
  <si>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</si>
  <si>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</si>
  <si>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</si>
  <si>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</si>
  <si>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</si>
  <si>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</si>
  <si>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</si>
  <si>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</si>
  <si>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</si>
  <si>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</si>
  <si>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</si>
  <si>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</si>
  <si>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</si>
  <si>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</si>
  <si>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</si>
  <si>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</si>
  <si>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</si>
  <si>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</si>
  <si>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</si>
  <si>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</si>
  <si>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</si>
  <si>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</si>
  <si>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</si>
  <si>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</si>
  <si>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</si>
  <si>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</si>
  <si>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</si>
  <si>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</si>
  <si>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</si>
  <si>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</si>
  <si>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</si>
  <si>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</si>
  <si>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</si>
  <si>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</si>
  <si>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</si>
  <si>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</si>
  <si>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</si>
  <si>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</si>
  <si>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</si>
  <si>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</si>
  <si>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</si>
  <si>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</si>
  <si>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</si>
  <si>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</si>
  <si>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</si>
  <si>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</si>
  <si>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</si>
  <si>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</si>
  <si>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</si>
  <si>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</si>
  <si>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</si>
  <si>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</si>
  <si>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</si>
  <si>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</si>
  <si>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</si>
  <si>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</si>
  <si>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</si>
  <si>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</si>
  <si>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</si>
  <si>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</si>
  <si>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</si>
  <si>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</si>
  <si>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</si>
  <si>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</si>
  <si>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</si>
  <si>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</si>
  <si>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</si>
  <si>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</si>
  <si>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</si>
  <si>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</si>
  <si>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</si>
  <si>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</si>
  <si>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</si>
  <si>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</si>
  <si>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</si>
  <si>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</si>
  <si>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</si>
  <si>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</si>
  <si>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</si>
  <si>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</si>
  <si>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</si>
  <si>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</si>
  <si>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</si>
  <si>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</si>
  <si>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</si>
  <si>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</si>
  <si>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</si>
  <si>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</si>
  <si>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</si>
  <si>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</si>
  <si>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</si>
  <si>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</si>
  <si>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</si>
  <si>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</si>
  <si>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</si>
  <si>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</si>
  <si>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</si>
  <si>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</si>
  <si>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</si>
  <si>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</si>
  <si>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</si>
  <si>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</si>
  <si>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</si>
  <si>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</si>
  <si>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</si>
  <si>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</si>
  <si>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</si>
  <si>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</si>
  <si>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</si>
  <si>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</si>
  <si>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</si>
  <si>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</si>
  <si>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</si>
  <si>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</si>
  <si>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</si>
  <si>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</si>
  <si>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</si>
  <si>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</si>
  <si>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</si>
  <si>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</si>
  <si>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</si>
  <si>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</si>
  <si>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</si>
  <si>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</si>
  <si>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</si>
  <si>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</si>
  <si>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</si>
  <si>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</si>
  <si>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</si>
  <si>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</si>
  <si>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</si>
  <si>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</si>
  <si>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</si>
  <si>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</si>
  <si>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</si>
  <si>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</si>
  <si>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</si>
  <si>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</si>
  <si>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</si>
  <si>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</si>
  <si>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</si>
  <si>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</si>
  <si>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</si>
  <si>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</si>
  <si>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</si>
  <si>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</si>
  <si>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</si>
  <si>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</si>
  <si>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</si>
  <si>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</si>
  <si>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</si>
  <si>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</si>
  <si>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</si>
  <si>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</si>
  <si>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</si>
  <si>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</si>
  <si>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</si>
  <si>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</si>
  <si>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</si>
  <si>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</si>
  <si>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</si>
  <si>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</si>
  <si>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</si>
  <si>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</si>
  <si>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</si>
  <si>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</si>
  <si>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</si>
  <si>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</si>
  <si>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</si>
  <si>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</si>
  <si>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</si>
  <si>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</si>
  <si>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</si>
  <si>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</si>
  <si>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</si>
  <si>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</si>
  <si>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</si>
  <si>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</si>
  <si>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</si>
  <si>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</si>
  <si>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</si>
  <si>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</si>
  <si>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</si>
  <si>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</si>
  <si>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</si>
  <si>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</si>
  <si>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</si>
  <si>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</si>
  <si>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</si>
  <si>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</si>
  <si>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</si>
  <si>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</si>
  <si>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</si>
  <si>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</si>
  <si>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</si>
  <si>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</si>
  <si>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</si>
  <si>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</si>
  <si>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</si>
  <si>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</si>
  <si>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</si>
  <si>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</si>
  <si>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</si>
  <si>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</si>
  <si>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</si>
  <si>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</si>
  <si>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</si>
  <si>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</si>
  <si>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</si>
  <si>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</si>
  <si>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</si>
  <si>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</si>
  <si>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</si>
  <si>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</si>
  <si>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</si>
  <si>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</si>
  <si>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</si>
  <si>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</si>
  <si>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</si>
  <si>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</si>
  <si>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</si>
  <si>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</si>
  <si>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</si>
  <si>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</si>
  <si>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</si>
  <si>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</si>
  <si>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</si>
  <si>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</si>
  <si>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</si>
  <si>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</si>
  <si>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</si>
  <si>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</si>
  <si>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</si>
  <si>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</si>
  <si>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</si>
  <si>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</si>
  <si>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</si>
  <si>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</si>
  <si>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</si>
  <si>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</si>
  <si>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</si>
  <si>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</si>
  <si>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</si>
  <si>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</si>
  <si>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</si>
  <si>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</si>
  <si>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</si>
  <si>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</si>
  <si>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</si>
  <si>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</si>
  <si>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</si>
  <si>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</si>
  <si>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</si>
  <si>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</si>
  <si>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</si>
  <si>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</si>
  <si>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</si>
  <si>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</si>
  <si>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</si>
  <si>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</si>
  <si>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</si>
  <si>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</si>
  <si>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</si>
  <si>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</si>
  <si>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</si>
  <si>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</si>
  <si>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</si>
  <si>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</si>
  <si>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</si>
  <si>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</si>
  <si>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</si>
  <si>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</si>
  <si>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</si>
  <si>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</si>
  <si>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</si>
  <si>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</si>
  <si>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</si>
  <si>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</si>
  <si>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</si>
  <si>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</si>
  <si>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</si>
  <si>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</si>
  <si>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</si>
  <si>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</si>
  <si>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</si>
  <si>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</si>
  <si>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</si>
  <si>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</si>
  <si>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</si>
  <si>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</si>
  <si>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</si>
  <si>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</si>
  <si>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</si>
  <si>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</si>
  <si>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</si>
  <si>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</si>
  <si>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</si>
  <si>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</si>
  <si>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</si>
  <si>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</si>
  <si>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</si>
  <si>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</si>
  <si>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</si>
  <si>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</si>
  <si>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</si>
  <si>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</si>
  <si>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</si>
  <si>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</si>
  <si>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</si>
  <si>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</si>
  <si>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</si>
  <si>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</si>
  <si>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</si>
  <si>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</si>
  <si>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</si>
  <si>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</si>
  <si>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</si>
  <si>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</si>
  <si>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</si>
  <si>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</si>
  <si>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</si>
  <si>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</si>
  <si>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</si>
  <si>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</si>
  <si>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</si>
  <si>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</si>
  <si>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</si>
  <si>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</si>
  <si>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</si>
  <si>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</si>
  <si>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</si>
  <si>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</si>
  <si>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</si>
  <si>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</si>
  <si>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</si>
  <si>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</si>
  <si>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</si>
  <si>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</si>
  <si>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</si>
  <si>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</si>
  <si>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</si>
  <si>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</si>
  <si>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</si>
  <si>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</si>
  <si>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</si>
  <si>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</si>
  <si>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</si>
  <si>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</si>
  <si>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</si>
  <si>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</si>
  <si>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</si>
  <si>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</si>
  <si>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</si>
  <si>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</si>
  <si>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</si>
  <si>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</si>
  <si>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</si>
  <si>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</si>
  <si>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</si>
  <si>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</si>
  <si>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</si>
  <si>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</si>
  <si>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</si>
  <si>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</si>
  <si>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</si>
  <si>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</si>
  <si>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</si>
  <si>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</si>
  <si>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</si>
  <si>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</si>
  <si>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</si>
  <si>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</si>
  <si>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</si>
  <si>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</si>
  <si>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</si>
  <si>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</si>
  <si>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</si>
  <si>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</si>
  <si>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</si>
  <si>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</si>
  <si>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</si>
  <si>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</si>
  <si>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</si>
  <si>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</si>
  <si>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</si>
  <si>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</si>
  <si>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</si>
  <si>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</si>
  <si>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</si>
  <si>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</si>
  <si>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</si>
  <si>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</si>
  <si>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</si>
  <si>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</si>
  <si>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</si>
  <si>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</si>
  <si>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</si>
  <si>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</si>
  <si>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</si>
  <si>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</si>
  <si>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</si>
  <si>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</si>
  <si>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</si>
  <si>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</si>
  <si>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</si>
  <si>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</si>
  <si>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</si>
  <si>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</si>
  <si>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</si>
  <si>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</si>
  <si>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</si>
  <si>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</si>
  <si>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</si>
  <si>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</si>
  <si>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</si>
  <si>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</si>
  <si>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</si>
  <si>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</si>
  <si>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</si>
  <si>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</si>
  <si>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</si>
  <si>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</si>
  <si>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</si>
  <si>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</si>
  <si>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</si>
  <si>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</si>
  <si>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</si>
  <si>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</si>
  <si>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</si>
  <si>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</si>
  <si>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</si>
  <si>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</si>
  <si>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</si>
  <si>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</si>
  <si>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</si>
  <si>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</si>
  <si>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</si>
  <si>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</si>
  <si>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</si>
  <si>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</si>
  <si>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</si>
  <si>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</si>
  <si>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</si>
  <si>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</si>
  <si>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</si>
  <si>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</si>
  <si>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</si>
  <si>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</si>
  <si>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</si>
  <si>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</si>
  <si>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</si>
  <si>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</si>
  <si>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</si>
  <si>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</si>
  <si>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</si>
  <si>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</si>
  <si>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</si>
  <si>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</si>
  <si>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</si>
  <si>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</si>
  <si>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</si>
  <si>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</si>
  <si>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</si>
  <si>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</si>
  <si>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</si>
  <si>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</si>
  <si>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</si>
  <si>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</si>
  <si>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</si>
  <si>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</si>
  <si>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</si>
  <si>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</si>
  <si>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</si>
  <si>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</si>
  <si>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</si>
  <si>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</si>
  <si>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</si>
  <si>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</si>
  <si>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</si>
  <si>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</si>
  <si>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</si>
  <si>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</si>
  <si>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</si>
  <si>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</si>
  <si>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</si>
  <si>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</si>
  <si>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</si>
  <si>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</si>
  <si>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</si>
  <si>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</si>
  <si>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</si>
  <si>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</si>
  <si>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</si>
  <si>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</si>
  <si>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</si>
  <si>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</si>
  <si>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</si>
  <si>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</si>
  <si>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</si>
  <si>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</si>
  <si>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</si>
  <si>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</si>
  <si>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</si>
  <si>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</si>
  <si>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</si>
  <si>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</si>
  <si>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</si>
  <si>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</si>
  <si>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</si>
  <si>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</si>
  <si>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</si>
  <si>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</si>
  <si>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</si>
  <si>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</si>
  <si>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</si>
  <si>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</si>
  <si>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</si>
  <si>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</si>
  <si>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</si>
  <si>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</si>
  <si>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</si>
  <si>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</si>
  <si>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</si>
  <si>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</si>
  <si>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</si>
  <si>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</si>
  <si>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</si>
  <si>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</si>
  <si>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</si>
  <si>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</si>
  <si>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</si>
  <si>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</si>
  <si>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</si>
  <si>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</si>
  <si>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</si>
  <si>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</si>
  <si>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</si>
  <si>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</si>
  <si>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</si>
  <si>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</si>
  <si>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</si>
  <si>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</si>
  <si>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</si>
  <si>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</si>
  <si>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</si>
  <si>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</si>
  <si>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</si>
  <si>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</si>
  <si>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</si>
  <si>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</si>
  <si>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</si>
  <si>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</si>
  <si>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</si>
  <si>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</si>
  <si>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</si>
  <si>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</si>
  <si>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</si>
  <si>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</si>
  <si>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</si>
  <si>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</si>
  <si>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</si>
  <si>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</si>
  <si>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</si>
  <si>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</si>
  <si>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</si>
  <si>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</si>
  <si>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</si>
  <si>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</si>
  <si>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</si>
  <si>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</si>
  <si>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</si>
  <si>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</si>
  <si>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</si>
  <si>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</si>
  <si>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</si>
  <si>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</si>
  <si>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</si>
  <si>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</si>
  <si>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</si>
  <si>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</si>
  <si>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</si>
  <si>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</si>
  <si>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</si>
  <si>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</si>
  <si>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</si>
  <si>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</si>
  <si>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</si>
  <si>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</si>
  <si>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</si>
  <si>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</si>
  <si>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</si>
  <si>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</si>
  <si>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</si>
  <si>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</si>
  <si>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</si>
  <si>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</si>
  <si>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</si>
  <si>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</si>
  <si>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</si>
  <si>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</si>
  <si>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</si>
  <si>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</si>
  <si>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</si>
  <si>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</si>
  <si>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</si>
  <si>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</si>
  <si>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</si>
  <si>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</si>
  <si>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</si>
  <si>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</si>
  <si>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</si>
  <si>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</si>
  <si>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</si>
  <si>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</si>
  <si>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</si>
  <si>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</si>
  <si>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</si>
  <si>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</si>
  <si>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</si>
  <si>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</si>
  <si>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</si>
  <si>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</si>
  <si>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</si>
  <si>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</si>
  <si>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</si>
  <si>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</si>
  <si>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</si>
  <si>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</si>
  <si>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</si>
  <si>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</si>
  <si>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</si>
  <si>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</si>
  <si>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</si>
  <si>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</si>
  <si>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</si>
  <si>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</si>
  <si>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</si>
  <si>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</si>
  <si>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</si>
  <si>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</si>
  <si>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</si>
  <si>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</si>
  <si>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</si>
  <si>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</si>
  <si>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</si>
  <si>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</si>
  <si>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</si>
  <si>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</si>
  <si>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</si>
  <si>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</si>
  <si>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</si>
  <si>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</si>
  <si>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</si>
  <si>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</si>
  <si>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</si>
  <si>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</si>
  <si>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</si>
  <si>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</si>
  <si>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</si>
  <si>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</si>
  <si>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</si>
  <si>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</si>
  <si>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</si>
  <si>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</si>
  <si>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</si>
  <si>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</si>
  <si>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</si>
  <si>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</si>
  <si>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</si>
  <si>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</si>
  <si>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</si>
  <si>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</si>
  <si>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</si>
  <si>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</si>
  <si>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</si>
  <si>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</si>
  <si>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</si>
  <si>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</si>
  <si>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</si>
  <si>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</si>
  <si>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</si>
  <si>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</si>
  <si>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</si>
  <si>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</si>
  <si>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</si>
  <si>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</si>
  <si>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</si>
  <si>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</si>
  <si>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</si>
  <si>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</si>
  <si>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</si>
  <si>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</si>
  <si>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</si>
  <si>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</si>
  <si>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</si>
  <si>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</si>
  <si>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</si>
  <si>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</si>
  <si>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</si>
  <si>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</si>
  <si>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</si>
  <si>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</si>
  <si>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</si>
  <si>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</si>
  <si>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</si>
  <si>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</si>
  <si>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</si>
  <si>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</si>
  <si>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</si>
  <si>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</si>
  <si>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</si>
  <si>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</si>
  <si>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</si>
  <si>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</si>
  <si>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</si>
  <si>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</si>
  <si>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</si>
  <si>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</si>
  <si>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</si>
  <si>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</si>
  <si>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</si>
  <si>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</si>
  <si>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</si>
  <si>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</si>
  <si>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</si>
  <si>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</si>
  <si>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</si>
  <si>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</si>
  <si>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</si>
  <si>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</si>
  <si>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</si>
  <si>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</si>
  <si>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</si>
  <si>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</si>
  <si>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</si>
  <si>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</si>
  <si>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</si>
  <si>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</si>
  <si>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</si>
  <si>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</si>
  <si>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</si>
  <si>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</si>
  <si>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</si>
  <si>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</si>
  <si>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</si>
  <si>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</si>
  <si>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</si>
  <si>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</si>
  <si>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</si>
  <si>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</si>
  <si>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</si>
  <si>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</si>
  <si>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</si>
  <si>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</si>
  <si>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</si>
  <si>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</si>
  <si>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</si>
  <si>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</si>
  <si>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</si>
  <si>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</si>
  <si>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</si>
  <si>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</si>
  <si>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</si>
  <si>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</si>
  <si>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</si>
  <si>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</si>
  <si>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</si>
  <si>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</si>
  <si>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</si>
  <si>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</si>
  <si>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</si>
  <si>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</si>
  <si>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</si>
  <si>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</si>
  <si>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</si>
  <si>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</si>
  <si>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</si>
  <si>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</si>
  <si>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</si>
  <si>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</si>
  <si>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</si>
  <si>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</si>
  <si>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</si>
  <si>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</si>
  <si>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</si>
  <si>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</si>
  <si>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</si>
  <si>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</si>
  <si>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</si>
  <si>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</si>
  <si>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</si>
  <si>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</si>
  <si>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</si>
  <si>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</si>
  <si>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</si>
  <si>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</si>
  <si>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</si>
  <si>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</si>
  <si>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</si>
  <si>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</si>
  <si>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</si>
  <si>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</si>
  <si>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</si>
  <si>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</si>
  <si>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</si>
  <si>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</si>
  <si>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</si>
  <si>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</si>
  <si>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</si>
  <si>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</si>
  <si>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</si>
  <si>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</si>
  <si>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</si>
  <si>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</si>
  <si>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</si>
  <si>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</si>
  <si>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</si>
  <si>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</si>
  <si>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</si>
  <si>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</si>
  <si>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</si>
  <si>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</si>
  <si>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</si>
  <si>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</si>
  <si>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</si>
  <si>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</si>
  <si>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</si>
  <si>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</si>
  <si>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</si>
  <si>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</si>
  <si>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</si>
  <si>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</si>
  <si>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</si>
  <si>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</si>
  <si>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</si>
  <si>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</si>
  <si>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</si>
  <si>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</si>
  <si>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</si>
  <si>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</si>
  <si>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</si>
  <si>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</si>
  <si>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</si>
  <si>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</si>
  <si>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</si>
  <si>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</si>
  <si>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</si>
  <si>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</si>
  <si>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</si>
  <si>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</si>
  <si>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</si>
  <si>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</si>
  <si>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</si>
  <si>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</si>
  <si>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</si>
  <si>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</si>
  <si>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</si>
  <si>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</si>
  <si>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</si>
  <si>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</si>
  <si>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</si>
  <si>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</si>
  <si>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</si>
  <si>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</si>
  <si>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</si>
  <si>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</si>
  <si>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</si>
  <si>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</si>
  <si>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</si>
  <si>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</si>
  <si>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</si>
  <si>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</si>
  <si>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</si>
  <si>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</si>
  <si>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</si>
  <si>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</si>
  <si>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</si>
  <si>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</si>
  <si>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</si>
  <si>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</si>
  <si>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</si>
  <si>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</si>
  <si>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</si>
  <si>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</si>
  <si>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</si>
  <si>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</si>
  <si>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</si>
  <si>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</si>
  <si>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</si>
  <si>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</si>
  <si>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</si>
  <si>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</si>
  <si>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</si>
  <si>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</si>
  <si>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</si>
  <si>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</si>
  <si>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</si>
  <si>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</si>
  <si>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</si>
  <si>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</si>
  <si>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</si>
  <si>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</si>
  <si>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</si>
  <si>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</si>
  <si>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</si>
  <si>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</si>
  <si>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</si>
  <si>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</si>
  <si>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</si>
  <si>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</si>
  <si>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</si>
  <si>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</si>
  <si>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</si>
  <si>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</si>
  <si>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</si>
  <si>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</si>
  <si>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</si>
  <si>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</si>
  <si>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</si>
  <si>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</si>
  <si>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</si>
  <si>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</si>
  <si>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</si>
  <si>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</si>
  <si>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</si>
  <si>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</si>
  <si>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</si>
  <si>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</si>
  <si>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</si>
  <si>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</si>
  <si>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</si>
  <si>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</si>
  <si>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</si>
  <si>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</si>
  <si>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</si>
  <si>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</si>
  <si>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</si>
  <si>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</si>
  <si>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</si>
  <si>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</si>
  <si>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</si>
  <si>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</si>
  <si>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</si>
  <si>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</si>
  <si>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</si>
  <si>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</si>
  <si>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</si>
  <si>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</si>
  <si>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</si>
  <si>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</si>
  <si>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</si>
  <si>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</si>
  <si>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</si>
  <si>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</si>
  <si>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</si>
  <si>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</si>
  <si>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</si>
  <si>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</si>
  <si>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</si>
  <si>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</si>
  <si>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</si>
  <si>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</si>
  <si>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</si>
  <si>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</si>
  <si>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</si>
  <si>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</si>
  <si>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</si>
  <si>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</si>
  <si>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</si>
  <si>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</si>
  <si>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</si>
  <si>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</si>
  <si>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</si>
  <si>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</si>
  <si>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</si>
  <si>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</si>
  <si>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</si>
  <si>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</si>
  <si>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</si>
  <si>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</si>
  <si>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</si>
  <si>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</si>
  <si>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</si>
  <si>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</si>
  <si>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</si>
  <si>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</si>
  <si>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</si>
  <si>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</si>
  <si>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</si>
  <si>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</si>
  <si>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</si>
  <si>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</si>
  <si>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</si>
  <si>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</si>
  <si>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</si>
  <si>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</si>
  <si>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</si>
  <si>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</si>
  <si>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</si>
  <si>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</si>
  <si>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</si>
  <si>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</si>
  <si>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</si>
  <si>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</si>
  <si>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</si>
  <si>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</si>
  <si>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</si>
  <si>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</si>
  <si>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</si>
  <si>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</si>
  <si>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</si>
  <si>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</si>
  <si>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</si>
  <si>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</si>
  <si>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</si>
  <si>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</si>
  <si>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</si>
  <si>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</si>
  <si>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</si>
  <si>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</si>
  <si>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</si>
  <si>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</si>
  <si>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</si>
  <si>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</si>
  <si>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</si>
  <si>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</si>
  <si>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</si>
  <si>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</si>
  <si>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</si>
  <si>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</si>
  <si>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</si>
  <si>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</si>
  <si>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</si>
  <si>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</si>
  <si>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</si>
  <si>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</si>
  <si>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</si>
  <si>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</si>
  <si>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</si>
  <si>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</si>
  <si>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</si>
  <si>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</si>
  <si>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</si>
  <si>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</si>
  <si>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</si>
  <si>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</si>
  <si>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</si>
  <si>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</si>
  <si>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</si>
  <si>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</si>
  <si>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</si>
  <si>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</si>
  <si>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</si>
  <si>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</si>
  <si>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</si>
  <si>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</si>
  <si>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</si>
  <si>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</si>
  <si>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</si>
  <si>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</si>
  <si>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</si>
  <si>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</si>
  <si>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</si>
  <si>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</si>
  <si>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</si>
  <si>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</si>
  <si>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</si>
  <si>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</si>
  <si>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</si>
  <si>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</si>
  <si>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</si>
  <si>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</si>
  <si>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</si>
  <si>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</si>
  <si>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</si>
  <si>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</si>
  <si>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</si>
  <si>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</si>
  <si>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</si>
  <si>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</si>
  <si>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</si>
  <si>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</si>
  <si>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</si>
  <si>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</si>
  <si>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</si>
  <si>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</si>
  <si>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</si>
  <si>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</si>
  <si>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</si>
  <si>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</si>
  <si>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</si>
  <si>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</si>
  <si>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</si>
  <si>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</si>
  <si>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</si>
  <si>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</si>
  <si>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</si>
  <si>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</si>
  <si>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</si>
  <si>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</si>
  <si>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</si>
  <si>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</si>
  <si>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</si>
  <si>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</si>
  <si>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</si>
  <si>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</si>
  <si>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</si>
  <si>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</si>
  <si>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</si>
  <si>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</si>
  <si>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</si>
  <si>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</si>
  <si>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</si>
  <si>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</si>
  <si>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</si>
  <si>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</si>
  <si>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</si>
  <si>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</si>
  <si>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</si>
  <si>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</si>
  <si>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</si>
  <si>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</si>
  <si>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</si>
  <si>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</si>
  <si>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</si>
  <si>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</si>
  <si>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</si>
  <si>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</si>
  <si>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</si>
  <si>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</si>
  <si>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</si>
  <si>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</si>
  <si>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</si>
  <si>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</si>
  <si>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</si>
  <si>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</si>
  <si>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</si>
  <si>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</si>
  <si>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</si>
  <si>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</si>
  <si>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</si>
  <si>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</si>
  <si>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</si>
  <si>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</si>
  <si>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</si>
  <si>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</si>
  <si>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</si>
  <si>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</si>
  <si>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</si>
  <si>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</si>
  <si>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</si>
  <si>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</si>
  <si>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</si>
  <si>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</si>
  <si>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</si>
  <si>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</si>
  <si>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</si>
  <si>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</si>
  <si>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</si>
  <si>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</si>
  <si>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</si>
  <si>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</si>
  <si>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</si>
  <si>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</si>
  <si>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</si>
  <si>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</si>
  <si>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</si>
  <si>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</si>
  <si>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</si>
  <si>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</si>
  <si>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</si>
  <si>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</si>
  <si>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</si>
  <si>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</si>
  <si>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</si>
  <si>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</si>
  <si>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</si>
  <si>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</si>
  <si>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</si>
  <si>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</si>
  <si>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</si>
  <si>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</si>
  <si>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</si>
  <si>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</si>
  <si>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</si>
  <si>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</si>
  <si>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</si>
  <si>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</si>
  <si>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</si>
  <si>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</si>
  <si>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</si>
  <si>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</si>
  <si>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</si>
  <si>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</si>
  <si>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</si>
  <si>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</si>
  <si>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</si>
  <si>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</si>
  <si>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</si>
  <si>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</si>
  <si>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</si>
  <si>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</si>
  <si>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</si>
  <si>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</si>
  <si>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</si>
  <si>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</si>
  <si>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</si>
  <si>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</si>
  <si>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</si>
  <si>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</si>
  <si>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</si>
  <si>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</si>
  <si>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</si>
  <si>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</si>
  <si>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</si>
  <si>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</si>
  <si>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</si>
  <si>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</si>
  <si>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</si>
  <si>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</si>
  <si>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</si>
  <si>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</si>
  <si>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</si>
  <si>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</si>
  <si>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</si>
  <si>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</si>
  <si>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</si>
  <si>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</si>
  <si>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</si>
  <si>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</si>
  <si>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</si>
  <si>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</si>
  <si>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</si>
  <si>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</si>
  <si>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</si>
  <si>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</si>
  <si>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</si>
  <si>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</si>
  <si>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</si>
  <si>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</si>
  <si>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</si>
  <si>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</si>
  <si>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</si>
  <si>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</si>
  <si>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</si>
  <si>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</si>
  <si>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</si>
  <si>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</si>
  <si>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</si>
  <si>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</si>
  <si>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</si>
  <si>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</si>
  <si>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</si>
  <si>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</si>
  <si>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</si>
  <si>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</si>
  <si>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</si>
  <si>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</si>
  <si>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</si>
  <si>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</si>
  <si>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</si>
  <si>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</si>
  <si>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</si>
  <si>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</si>
  <si>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</si>
  <si>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</si>
  <si>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</si>
  <si>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</si>
  <si>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</si>
  <si>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</si>
  <si>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</si>
  <si>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</si>
  <si>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</si>
  <si>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</si>
  <si>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</si>
  <si>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</si>
  <si>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</si>
  <si>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</si>
  <si>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</si>
  <si>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</si>
  <si>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</si>
  <si>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</si>
  <si>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</si>
  <si>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</si>
  <si>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</si>
  <si>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</si>
  <si>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</si>
  <si>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</si>
  <si>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</si>
  <si>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</si>
  <si>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</si>
  <si>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</si>
  <si>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</si>
  <si>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</si>
  <si>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</si>
  <si>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</si>
  <si>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</si>
  <si>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</si>
  <si>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</si>
  <si>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</si>
  <si>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</si>
  <si>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</si>
  <si>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</si>
  <si>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</si>
  <si>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</si>
  <si>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</si>
  <si>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</si>
  <si>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</si>
  <si>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</si>
  <si>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</si>
  <si>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</si>
  <si>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</si>
  <si>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</si>
  <si>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</si>
  <si>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</si>
  <si>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</si>
  <si>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</si>
  <si>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</si>
  <si>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</si>
  <si>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</si>
  <si>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</si>
  <si>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</si>
  <si>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</si>
  <si>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</si>
  <si>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</si>
  <si>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</si>
  <si>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</si>
  <si>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</si>
  <si>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</si>
  <si>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</si>
  <si>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</si>
  <si>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</si>
  <si>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</si>
  <si>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</si>
  <si>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</si>
  <si>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</si>
  <si>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</si>
  <si>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</si>
  <si>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</si>
  <si>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</si>
  <si>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</si>
  <si>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</si>
  <si>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</si>
  <si>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</si>
  <si>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</si>
  <si>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</si>
  <si>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</si>
  <si>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</si>
  <si>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</si>
  <si>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</si>
  <si>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</si>
  <si>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</si>
  <si>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</si>
  <si>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</si>
  <si>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</si>
  <si>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</si>
  <si>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</si>
  <si>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</si>
  <si>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</si>
  <si>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</si>
  <si>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</si>
  <si>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</si>
  <si>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</si>
  <si>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</si>
  <si>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</si>
  <si>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</si>
  <si>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</si>
  <si>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</si>
  <si>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</si>
  <si>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</si>
  <si>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</si>
  <si>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</si>
  <si>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</si>
  <si>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</si>
  <si>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</si>
  <si>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</si>
  <si>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</si>
  <si>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</si>
  <si>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</si>
  <si>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</si>
  <si>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</si>
  <si>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</si>
  <si>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</si>
  <si>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</si>
  <si>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</si>
  <si>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</si>
  <si>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</si>
  <si>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</si>
  <si>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</si>
  <si>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</si>
  <si>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</si>
  <si>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</si>
  <si>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</si>
  <si>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</si>
  <si>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</si>
  <si>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</si>
  <si>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</si>
  <si>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</si>
  <si>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</si>
  <si>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</si>
  <si>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</si>
  <si>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</si>
  <si>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</si>
  <si>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</si>
  <si>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</si>
  <si>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</si>
  <si>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</si>
  <si>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</si>
  <si>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</si>
  <si>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</si>
  <si>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</si>
  <si>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</si>
  <si>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</si>
  <si>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</si>
  <si>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</si>
  <si>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</si>
  <si>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</si>
  <si>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</si>
  <si>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</si>
  <si>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</si>
  <si>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</si>
  <si>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</si>
  <si>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</si>
  <si>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</si>
  <si>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</si>
  <si>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</si>
  <si>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</si>
  <si>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</si>
  <si>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</si>
  <si>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</si>
  <si>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</si>
  <si>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</si>
  <si>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</si>
  <si>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</si>
  <si>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</si>
  <si>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</si>
  <si>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</si>
  <si>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</si>
  <si>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</si>
  <si>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</si>
  <si>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</si>
  <si>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</si>
  <si>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</si>
  <si>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</si>
  <si>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</si>
  <si>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</si>
  <si>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</si>
  <si>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</si>
  <si>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</si>
  <si>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</si>
  <si>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</si>
  <si>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</si>
  <si>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</si>
  <si>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</si>
  <si>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</si>
  <si>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</si>
  <si>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</si>
  <si>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</si>
  <si>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</si>
  <si>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</si>
  <si>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</si>
  <si>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</si>
  <si>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</si>
  <si>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</si>
  <si>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</si>
  <si>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</si>
  <si>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</si>
  <si>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</si>
  <si>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</si>
  <si>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</si>
  <si>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</si>
  <si>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</si>
  <si>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</si>
  <si>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</si>
  <si>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</si>
  <si>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</si>
  <si>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</si>
  <si>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</si>
  <si>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</si>
  <si>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</si>
  <si>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</si>
  <si>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</si>
  <si>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</si>
  <si>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</si>
  <si>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</si>
  <si>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</si>
  <si>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</si>
  <si>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</si>
  <si>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</si>
  <si>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</si>
  <si>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</si>
  <si>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</si>
  <si>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</si>
  <si>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</si>
  <si>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</si>
  <si>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</si>
  <si>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</si>
  <si>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</si>
  <si>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</si>
  <si>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</si>
  <si>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</si>
  <si>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</si>
  <si>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</si>
  <si>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</si>
  <si>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</si>
  <si>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</si>
  <si>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</si>
  <si>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</si>
  <si>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</si>
  <si>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</si>
  <si>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</si>
  <si>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</si>
  <si>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</si>
  <si>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</si>
  <si>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</si>
  <si>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</si>
  <si>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</si>
  <si>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</si>
  <si>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</si>
  <si>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</si>
  <si>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</si>
  <si>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</si>
  <si>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</si>
  <si>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</si>
  <si>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</si>
  <si>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</si>
  <si>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</si>
  <si>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</si>
  <si>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</si>
  <si>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</si>
  <si>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</si>
  <si>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</si>
  <si>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</si>
  <si>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</si>
  <si>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</si>
  <si>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</si>
  <si>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</si>
  <si>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</si>
  <si>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</si>
  <si>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</si>
  <si>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</si>
  <si>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</si>
  <si>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</si>
  <si>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</si>
  <si>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</si>
  <si>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</si>
  <si>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</si>
  <si>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</si>
  <si>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</si>
  <si>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</si>
  <si>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</si>
  <si>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</si>
  <si>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</si>
  <si>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</si>
  <si>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</si>
  <si>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</si>
  <si>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</si>
  <si>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</si>
  <si>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</si>
  <si>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</si>
  <si>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</si>
  <si>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</si>
  <si>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</si>
  <si>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</si>
  <si>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</si>
  <si>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</si>
  <si>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</si>
  <si>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</si>
  <si>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</si>
  <si>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</si>
  <si>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</si>
  <si>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</si>
  <si>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</si>
  <si>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</si>
  <si>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</si>
  <si>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</si>
  <si>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</si>
  <si>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</si>
  <si>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</si>
  <si>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</si>
  <si>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</si>
  <si>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</si>
  <si>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</si>
  <si>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</si>
  <si>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</si>
  <si>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</si>
  <si>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</si>
  <si>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</si>
  <si>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</si>
  <si>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</si>
  <si>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</si>
  <si>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</si>
  <si>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</si>
  <si>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</si>
  <si>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</si>
  <si>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</si>
  <si>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</si>
  <si>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</si>
  <si>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</si>
  <si>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</si>
  <si>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</si>
  <si>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</si>
  <si>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</si>
  <si>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</si>
  <si>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</si>
  <si>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</si>
  <si>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</si>
  <si>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</si>
  <si>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</si>
  <si>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</si>
  <si>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</si>
  <si>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</si>
  <si>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</si>
  <si>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</si>
  <si>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</si>
  <si>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</si>
  <si>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</si>
  <si>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</si>
  <si>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</si>
  <si>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</si>
  <si>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</si>
  <si>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</si>
  <si>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</si>
  <si>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</si>
  <si>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</si>
  <si>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</si>
  <si>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</si>
  <si>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</si>
  <si>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</si>
  <si>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</si>
  <si>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</si>
  <si>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</si>
  <si>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</si>
  <si>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</si>
  <si>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</si>
  <si>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</si>
  <si>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</si>
  <si>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</si>
  <si>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</si>
  <si>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</si>
  <si>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</si>
  <si>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</si>
  <si>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</si>
  <si>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</si>
  <si>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</si>
  <si>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</si>
  <si>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</si>
  <si>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</si>
  <si>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</si>
  <si>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</si>
  <si>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</si>
  <si>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</si>
  <si>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</si>
  <si>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</si>
  <si>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</si>
  <si>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</si>
  <si>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</si>
  <si>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</si>
  <si>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</si>
  <si>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</si>
  <si>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</si>
  <si>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</si>
  <si>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</si>
  <si>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</si>
  <si>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</si>
  <si>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</si>
  <si>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</si>
  <si>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</si>
  <si>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</si>
  <si>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</si>
  <si>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</si>
  <si>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</si>
  <si>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</si>
  <si>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</si>
  <si>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</si>
  <si>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</si>
  <si>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</si>
  <si>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</si>
  <si>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</si>
  <si>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</si>
  <si>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</si>
  <si>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</si>
  <si>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</si>
  <si>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</si>
  <si>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</si>
  <si>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</si>
  <si>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</si>
  <si>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</si>
  <si>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</si>
  <si>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</si>
  <si>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</si>
  <si>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</si>
  <si>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</si>
  <si>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</si>
  <si>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</si>
  <si>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</si>
  <si>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</si>
  <si>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</si>
  <si>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</si>
  <si>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</si>
  <si>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</si>
  <si>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</si>
  <si>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</si>
  <si>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</si>
  <si>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</si>
  <si>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</si>
  <si>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</si>
  <si>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</si>
  <si>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</si>
  <si>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</si>
  <si>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</si>
  <si>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</si>
  <si>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</si>
  <si>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</si>
  <si>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</si>
  <si>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</si>
  <si>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</si>
  <si>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</si>
  <si>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</si>
  <si>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</si>
  <si>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</si>
  <si>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</si>
  <si>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</si>
  <si>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</si>
  <si>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</si>
  <si>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</si>
  <si>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</si>
  <si>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</si>
  <si>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</si>
  <si>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</si>
  <si>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</si>
  <si>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</si>
  <si>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</si>
  <si>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</si>
  <si>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</si>
  <si>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</si>
  <si>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</si>
  <si>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</si>
  <si>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</si>
  <si>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</si>
  <si>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</si>
  <si>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</si>
  <si>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</si>
  <si>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</si>
  <si>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</si>
  <si>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</si>
  <si>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</si>
  <si>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</si>
  <si>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</si>
  <si>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</si>
  <si>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</si>
  <si>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</si>
  <si>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</si>
  <si>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</si>
  <si>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</si>
  <si>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</si>
  <si>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</si>
  <si>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</si>
  <si>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</si>
  <si>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</si>
  <si>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</si>
  <si>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</si>
  <si>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</si>
  <si>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</si>
  <si>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</si>
  <si>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</si>
  <si>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</si>
  <si>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</si>
  <si>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</si>
  <si>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</si>
  <si>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</si>
  <si>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</si>
  <si>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</si>
  <si>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</si>
  <si>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</si>
  <si>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</si>
  <si>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</si>
  <si>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</si>
  <si>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</si>
  <si>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</si>
  <si>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</si>
  <si>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</si>
  <si>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</si>
  <si>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</si>
  <si>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</si>
  <si>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</si>
  <si>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</si>
  <si>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</si>
  <si>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</si>
  <si>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</si>
  <si>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</si>
  <si>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</si>
  <si>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</si>
  <si>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</si>
  <si>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</si>
  <si>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</si>
  <si>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</si>
  <si>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</si>
  <si>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</si>
  <si>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</si>
  <si>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</si>
  <si>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</si>
  <si>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</si>
  <si>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</si>
  <si>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</si>
  <si>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</si>
  <si>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</si>
  <si>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</si>
  <si>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</si>
  <si>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</si>
  <si>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</si>
  <si>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</si>
  <si>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</si>
  <si>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</si>
  <si>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</si>
  <si>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</si>
  <si>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</si>
  <si>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</si>
  <si>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</si>
  <si>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</si>
  <si>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</si>
  <si>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</si>
  <si>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</si>
  <si>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</si>
  <si>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</si>
  <si>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</si>
  <si>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</si>
  <si>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</si>
  <si>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</si>
  <si>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</si>
  <si>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</si>
  <si>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</si>
  <si>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</si>
  <si>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</si>
  <si>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</si>
  <si>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</si>
  <si>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</si>
  <si>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</si>
  <si>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</si>
  <si>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</si>
  <si>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</si>
  <si>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</si>
  <si>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</si>
  <si>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</si>
  <si>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</si>
  <si>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</si>
  <si>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</si>
  <si>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</si>
  <si>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</si>
  <si>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</si>
  <si>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</si>
  <si>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</si>
  <si>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</si>
  <si>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</si>
  <si>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</si>
  <si>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</si>
  <si>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</si>
  <si>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</si>
  <si>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</si>
  <si>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</si>
  <si>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</si>
  <si>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</si>
  <si>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</si>
  <si>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</si>
  <si>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</si>
  <si>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</si>
  <si>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</si>
  <si>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</si>
  <si>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</si>
  <si>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</si>
  <si>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</si>
  <si>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</si>
  <si>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</si>
  <si>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</si>
  <si>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</si>
  <si>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</si>
  <si>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</si>
  <si>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</si>
  <si>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</si>
  <si>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</si>
  <si>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</si>
  <si>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</si>
  <si>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</si>
  <si>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</si>
  <si>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</si>
  <si>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</si>
  <si>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</si>
  <si>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</si>
  <si>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</si>
  <si>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</si>
  <si>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</si>
  <si>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</si>
  <si>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</si>
  <si>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</si>
  <si>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</si>
  <si>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</si>
  <si>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</si>
  <si>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</si>
  <si>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</si>
  <si>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</si>
  <si>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</si>
  <si>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</si>
  <si>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</si>
  <si>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</si>
  <si>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</si>
  <si>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</si>
  <si>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</si>
  <si>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</si>
  <si>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</si>
  <si>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</si>
  <si>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</si>
  <si>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</si>
  <si>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</si>
  <si>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</si>
  <si>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</si>
  <si>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</si>
  <si>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</si>
  <si>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</si>
  <si>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</si>
  <si>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</si>
  <si>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</si>
  <si>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</si>
  <si>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</si>
  <si>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</si>
  <si>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</si>
  <si>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</si>
  <si>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</si>
  <si>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</si>
  <si>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</si>
  <si>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</si>
  <si>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</si>
  <si>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</si>
  <si>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</si>
  <si>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</si>
  <si>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</si>
  <si>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</si>
  <si>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</si>
  <si>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</si>
  <si>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</si>
  <si>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</si>
  <si>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</si>
  <si>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</si>
  <si>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</si>
  <si>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</si>
  <si>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</si>
  <si>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</si>
  <si>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</si>
  <si>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</si>
  <si>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</si>
  <si>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</si>
  <si>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</si>
  <si>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</si>
  <si>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</si>
  <si>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</si>
  <si>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</si>
  <si>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</si>
  <si>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</si>
  <si>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</si>
  <si>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</si>
  <si>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</si>
  <si>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</si>
  <si>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</si>
  <si>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</si>
  <si>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</si>
  <si>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</si>
  <si>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</si>
  <si>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</si>
  <si>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</si>
  <si>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</si>
  <si>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</si>
  <si>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</si>
  <si>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</si>
  <si>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</si>
  <si>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</si>
  <si>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</si>
  <si>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</si>
  <si>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</si>
  <si>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</si>
  <si>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</si>
  <si>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</si>
  <si>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</si>
  <si>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</si>
  <si>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</si>
  <si>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</si>
  <si>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</si>
  <si>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</si>
  <si>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</si>
  <si>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</si>
  <si>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</si>
  <si>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</si>
  <si>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</si>
  <si>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</si>
  <si>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</si>
  <si>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</si>
  <si>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</si>
  <si>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</si>
  <si>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</si>
  <si>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</si>
  <si>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</si>
  <si>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</si>
  <si>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</si>
  <si>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</si>
  <si>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</si>
  <si>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</si>
  <si>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</si>
  <si>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</si>
  <si>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</si>
  <si>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</si>
  <si>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</si>
  <si>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</si>
  <si>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</si>
  <si>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</si>
  <si>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</si>
  <si>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</si>
  <si>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</si>
  <si>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</si>
  <si>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</si>
  <si>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</si>
  <si>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</si>
  <si>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</si>
  <si>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</si>
  <si>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</si>
  <si>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</si>
  <si>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</si>
  <si>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</si>
  <si>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</si>
  <si>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</si>
  <si>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</si>
  <si>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</si>
  <si>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</si>
  <si>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</si>
  <si>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</si>
  <si>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</si>
  <si>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</si>
  <si>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</si>
  <si>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</si>
  <si>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</si>
  <si>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</si>
  <si>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</si>
  <si>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</si>
  <si>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</si>
  <si>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</si>
  <si>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</si>
  <si>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</si>
  <si>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</si>
  <si>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</si>
  <si>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</si>
  <si>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</si>
  <si>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</si>
  <si>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</si>
  <si>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</si>
  <si>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</si>
  <si>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</si>
  <si>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</si>
  <si>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</si>
  <si>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</si>
  <si>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</si>
  <si>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</si>
  <si>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</si>
  <si>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</si>
  <si>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</si>
  <si>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</si>
  <si>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</si>
  <si>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</si>
  <si>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</si>
  <si>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</si>
  <si>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</si>
  <si>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</si>
  <si>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</si>
  <si>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</si>
  <si>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</si>
  <si>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</si>
  <si>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</si>
  <si>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</si>
  <si>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</si>
  <si>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</si>
  <si>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</si>
  <si>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</si>
  <si>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</si>
  <si>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</si>
  <si>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</si>
  <si>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</si>
  <si>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</si>
  <si>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</si>
  <si>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</si>
  <si>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</si>
  <si>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</si>
  <si>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</si>
  <si>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</si>
  <si>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</si>
  <si>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</si>
  <si>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</si>
  <si>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</si>
  <si>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</si>
  <si>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</si>
  <si>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</si>
  <si>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</si>
  <si>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</si>
  <si>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</si>
  <si>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</si>
  <si>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</si>
  <si>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</si>
  <si>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</si>
  <si>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</si>
  <si>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</si>
  <si>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</si>
  <si>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</si>
  <si>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</si>
  <si>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</si>
  <si>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</si>
  <si>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</si>
  <si>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</si>
  <si>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</si>
  <si>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</si>
  <si>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</si>
  <si>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</si>
  <si>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</si>
  <si>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</si>
  <si>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</si>
  <si>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</si>
  <si>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</si>
  <si>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</si>
  <si>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</si>
  <si>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</si>
  <si>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</si>
  <si>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</si>
  <si>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</si>
  <si>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</si>
  <si>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</si>
  <si>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</si>
  <si>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</si>
  <si>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</si>
  <si>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</si>
  <si>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</si>
  <si>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</si>
  <si>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</si>
  <si>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</si>
  <si>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</si>
  <si>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</si>
  <si>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</si>
  <si>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</si>
  <si>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</si>
  <si>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</si>
  <si>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</si>
  <si>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</si>
  <si>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</si>
  <si>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</si>
  <si>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</si>
  <si>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</si>
  <si>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</si>
  <si>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</si>
  <si>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</si>
  <si>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</si>
  <si>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</si>
  <si>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</si>
  <si>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</si>
  <si>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</si>
  <si>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</si>
  <si>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</si>
  <si>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</si>
  <si>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</si>
  <si>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</si>
  <si>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</si>
  <si>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</si>
  <si>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</si>
  <si>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</si>
  <si>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</si>
  <si>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</si>
  <si>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</si>
  <si>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</si>
  <si>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</si>
  <si>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</si>
  <si>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</si>
  <si>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</si>
  <si>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</si>
  <si>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</si>
  <si>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</si>
  <si>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</si>
  <si>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</si>
  <si>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</si>
  <si>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</si>
  <si>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</si>
  <si>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</si>
  <si>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</si>
  <si>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</si>
  <si>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</si>
  <si>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</si>
  <si>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</si>
  <si>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</si>
  <si>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</si>
  <si>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</si>
  <si>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</si>
  <si>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</si>
  <si>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</si>
  <si>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</si>
  <si>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</si>
  <si>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</si>
  <si>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</si>
  <si>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</si>
  <si>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</si>
  <si>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</si>
  <si>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</si>
  <si>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</si>
  <si>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</si>
  <si>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</si>
  <si>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</si>
  <si>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</si>
  <si>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</si>
  <si>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</si>
  <si>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</si>
  <si>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</si>
  <si>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</si>
  <si>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</si>
  <si>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</si>
  <si>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</si>
  <si>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</si>
  <si>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</si>
  <si>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</si>
  <si>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</si>
  <si>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</si>
  <si>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</si>
  <si>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</si>
  <si>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</si>
  <si>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</si>
  <si>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</si>
  <si>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</si>
  <si>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</si>
  <si>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</si>
  <si>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</si>
  <si>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</si>
  <si>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</si>
  <si>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</si>
  <si>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</si>
  <si>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</si>
  <si>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</si>
  <si>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</si>
  <si>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</si>
  <si>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</si>
  <si>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</si>
  <si>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</si>
  <si>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</si>
  <si>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</si>
  <si>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</si>
  <si>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</si>
  <si>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</si>
  <si>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</si>
  <si>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</si>
  <si>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</si>
  <si>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</si>
  <si>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</si>
  <si>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</si>
  <si>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</si>
  <si>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</si>
  <si>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</si>
  <si>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</si>
  <si>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</si>
  <si>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</si>
  <si>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</si>
  <si>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</si>
  <si>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</si>
  <si>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</si>
  <si>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</si>
  <si>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</si>
  <si>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</si>
  <si>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</si>
  <si>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</si>
  <si>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</si>
  <si>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</si>
  <si>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</si>
  <si>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</si>
  <si>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</si>
  <si>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</si>
  <si>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</si>
  <si>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</si>
  <si>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</si>
  <si>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</si>
  <si>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</si>
  <si>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</si>
  <si>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</si>
  <si>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</si>
  <si>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</si>
  <si>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</si>
  <si>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</si>
  <si>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</si>
  <si>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</si>
  <si>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</si>
  <si>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</si>
  <si>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</si>
  <si>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</si>
  <si>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</si>
  <si>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</si>
  <si>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</si>
  <si>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</si>
  <si>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</si>
  <si>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</si>
  <si>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</si>
  <si>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</si>
  <si>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</si>
  <si>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</si>
  <si>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</si>
  <si>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</si>
  <si>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</si>
  <si>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</si>
  <si>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</si>
  <si>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</si>
  <si>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</si>
  <si>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</si>
  <si>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</si>
  <si>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</si>
  <si>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</si>
  <si>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</si>
  <si>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</si>
  <si>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</si>
  <si>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</si>
  <si>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</si>
  <si>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</si>
  <si>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</si>
  <si>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</si>
  <si>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</si>
  <si>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</si>
  <si>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</si>
  <si>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</si>
  <si>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</si>
  <si>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</si>
  <si>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</si>
  <si>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</si>
  <si>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</si>
  <si>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</si>
  <si>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</si>
  <si>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</si>
  <si>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</si>
  <si>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</si>
  <si>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</si>
  <si>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</si>
  <si>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</si>
  <si>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</si>
  <si>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</si>
  <si>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</si>
  <si>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</si>
  <si>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</si>
  <si>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</si>
  <si>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</si>
  <si>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</si>
  <si>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</si>
  <si>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</si>
  <si>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</si>
  <si>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</si>
  <si>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</si>
  <si>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</si>
  <si>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</si>
  <si>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</si>
  <si>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</si>
  <si>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</si>
  <si>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</si>
  <si>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</si>
  <si>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</si>
  <si>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</si>
  <si>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</si>
  <si>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</si>
  <si>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</si>
  <si>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</si>
  <si>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</si>
  <si>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</si>
  <si>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</si>
  <si>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</si>
  <si>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</si>
  <si>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</si>
  <si>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</si>
  <si>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</si>
  <si>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</si>
  <si>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</si>
  <si>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</si>
  <si>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</si>
  <si>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</si>
  <si>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</si>
  <si>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</si>
  <si>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</si>
  <si>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</si>
  <si>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</si>
  <si>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</si>
  <si>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</si>
  <si>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</si>
  <si>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</si>
  <si>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</si>
  <si>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</si>
  <si>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</si>
  <si>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</si>
  <si>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</si>
  <si>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</si>
  <si>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</si>
  <si>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</si>
  <si>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</si>
  <si>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</si>
  <si>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</si>
  <si>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</si>
  <si>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</si>
  <si>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</si>
  <si>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</si>
  <si>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</si>
  <si>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</si>
  <si>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</si>
  <si>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</si>
  <si>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</si>
  <si>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</si>
  <si>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</si>
  <si>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</si>
  <si>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</si>
  <si>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</si>
  <si>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</si>
  <si>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</si>
  <si>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</si>
  <si>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</si>
  <si>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</si>
  <si>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</si>
  <si>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</si>
  <si>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</si>
  <si>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</si>
  <si>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</si>
  <si>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</si>
  <si>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</si>
  <si>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</si>
  <si>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</si>
  <si>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</si>
  <si>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</si>
  <si>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</si>
  <si>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</si>
  <si>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</si>
  <si>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</si>
  <si>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</si>
  <si>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</si>
  <si>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</si>
  <si>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</si>
  <si>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</si>
  <si>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</si>
  <si>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</si>
  <si>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</si>
  <si>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</si>
  <si>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</si>
  <si>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</si>
  <si>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</si>
  <si>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</si>
  <si>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</si>
  <si>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</si>
  <si>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</si>
  <si>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</si>
  <si>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</si>
  <si>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</si>
  <si>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</si>
  <si>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</si>
  <si>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</si>
  <si>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</si>
  <si>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</si>
  <si>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</si>
  <si>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</si>
  <si>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</si>
  <si>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</si>
  <si>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</si>
  <si>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</si>
  <si>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</si>
  <si>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</si>
  <si>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</si>
  <si>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</si>
  <si>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</si>
  <si>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</si>
  <si>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</si>
  <si>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</si>
  <si>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</si>
  <si>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</si>
  <si>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</si>
  <si>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</si>
  <si>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</si>
  <si>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</si>
  <si>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</si>
  <si>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</si>
  <si>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</si>
  <si>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</si>
  <si>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</si>
  <si>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</si>
  <si>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</si>
  <si>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</si>
  <si>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</si>
  <si>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</si>
  <si>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</si>
  <si>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</si>
  <si>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</si>
  <si>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</si>
  <si>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</si>
  <si>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</si>
  <si>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</si>
  <si>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</si>
  <si>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</si>
  <si>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</si>
  <si>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</si>
  <si>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</si>
  <si>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</si>
  <si>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</si>
  <si>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</si>
  <si>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</si>
  <si>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</si>
  <si>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</si>
  <si>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</si>
  <si>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</si>
  <si>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</si>
  <si>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</si>
  <si>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</si>
  <si>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</si>
  <si>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</si>
  <si>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</si>
  <si>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</si>
  <si>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</si>
  <si>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</si>
  <si>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</si>
  <si>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</si>
  <si>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</si>
  <si>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</si>
  <si>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</si>
  <si>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</si>
  <si>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</si>
  <si>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</si>
  <si>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</si>
  <si>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</si>
  <si>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</si>
  <si>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</si>
  <si>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</si>
  <si>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</si>
  <si>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</si>
  <si>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</si>
  <si>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</si>
  <si>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</si>
  <si>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</si>
  <si>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</si>
  <si>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</si>
  <si>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</si>
  <si>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</si>
  <si>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</si>
  <si>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</si>
  <si>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</si>
  <si>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</si>
  <si>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</si>
  <si>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</si>
  <si>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</si>
  <si>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</si>
  <si>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</si>
  <si>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</si>
  <si>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</si>
  <si>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</si>
  <si>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</si>
  <si>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</si>
  <si>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</si>
  <si>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</si>
  <si>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</si>
  <si>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</si>
  <si>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</si>
  <si>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</si>
  <si>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</si>
  <si>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</si>
  <si>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</si>
  <si>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</si>
  <si>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</si>
  <si>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</si>
  <si>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</si>
  <si>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</si>
  <si>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</si>
  <si>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</si>
  <si>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</si>
  <si>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</si>
  <si>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</si>
  <si>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</si>
  <si>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</si>
  <si>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</si>
  <si>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</si>
  <si>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</si>
  <si>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</si>
  <si>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</si>
  <si>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</si>
  <si>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</si>
  <si>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</si>
  <si>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</si>
  <si>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</si>
  <si>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</si>
  <si>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</si>
  <si>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</si>
  <si>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</si>
  <si>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</si>
  <si>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</si>
  <si>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</si>
  <si>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</si>
  <si>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</si>
  <si>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</si>
  <si>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</si>
  <si>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</si>
  <si>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</si>
  <si>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</si>
  <si>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</si>
  <si>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</si>
  <si>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</si>
  <si>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</si>
  <si>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</si>
  <si>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</si>
  <si>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</si>
  <si>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</si>
  <si>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</si>
  <si>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</si>
  <si>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</si>
  <si>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</si>
  <si>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</si>
  <si>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</si>
  <si>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</si>
  <si>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</si>
  <si>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</si>
  <si>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</si>
  <si>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</si>
  <si>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</si>
  <si>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</si>
  <si>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</si>
  <si>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</si>
  <si>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</si>
  <si>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</si>
  <si>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</si>
  <si>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</si>
  <si>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</si>
  <si>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</si>
  <si>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</si>
  <si>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</si>
  <si>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</si>
  <si>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</si>
  <si>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</si>
  <si>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</si>
  <si>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</si>
  <si>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</si>
  <si>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</si>
  <si>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</si>
  <si>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</si>
  <si>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</si>
  <si>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</si>
  <si>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</si>
  <si>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</si>
  <si>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</si>
  <si>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</si>
  <si>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</si>
  <si>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</si>
  <si>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</si>
  <si>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</si>
  <si>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</si>
  <si>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</si>
  <si>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</si>
  <si>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</si>
  <si>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</si>
  <si>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</si>
  <si>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</si>
  <si>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</si>
  <si>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</si>
  <si>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</si>
  <si>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</si>
  <si>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</si>
  <si>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</si>
  <si>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</si>
  <si>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</si>
  <si>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</si>
  <si>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</si>
  <si>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</si>
  <si>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</si>
  <si>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</si>
  <si>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</si>
  <si>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</si>
  <si>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</si>
  <si>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</si>
  <si>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</si>
  <si>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</si>
  <si>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</si>
  <si>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</si>
  <si>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</si>
  <si>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</si>
  <si>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</si>
  <si>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</si>
  <si>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</si>
  <si>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</si>
  <si>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</si>
  <si>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</si>
  <si>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</si>
  <si>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</si>
  <si>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</si>
  <si>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</si>
  <si>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</si>
  <si>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</si>
  <si>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</si>
  <si>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</si>
  <si>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</si>
  <si>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</si>
  <si>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</si>
  <si>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</si>
  <si>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</si>
  <si>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</si>
  <si>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</si>
  <si>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</si>
  <si>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</si>
  <si>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</si>
  <si>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</si>
  <si>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</si>
  <si>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</si>
  <si>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</si>
  <si>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</si>
  <si>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</si>
  <si>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</si>
  <si>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</si>
  <si>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</si>
  <si>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</si>
  <si>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</si>
  <si>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</si>
  <si>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</si>
  <si>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</si>
  <si>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</si>
  <si>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</si>
  <si>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</si>
  <si>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</si>
  <si>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</si>
  <si>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</si>
  <si>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</si>
  <si>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</si>
  <si>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</si>
  <si>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</si>
  <si>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</si>
  <si>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</si>
  <si>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</si>
  <si>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</si>
  <si>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</si>
  <si>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</si>
  <si>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</si>
  <si>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</si>
  <si>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</si>
  <si>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</si>
  <si>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</si>
  <si>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</si>
  <si>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</si>
  <si>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</si>
  <si>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</si>
  <si>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</si>
  <si>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</si>
  <si>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</si>
  <si>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</si>
  <si>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</si>
  <si>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</si>
  <si>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</si>
  <si>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</si>
  <si>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</si>
  <si>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</si>
  <si>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</si>
  <si>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</si>
  <si>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</si>
  <si>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</si>
  <si>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</si>
  <si>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</si>
  <si>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</si>
  <si>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</si>
  <si>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</si>
  <si>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</si>
  <si>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</si>
  <si>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</si>
  <si>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</si>
  <si>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</si>
  <si>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</si>
  <si>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</si>
  <si>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</si>
  <si>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</si>
  <si>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</si>
  <si>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</si>
  <si>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</si>
  <si>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</si>
  <si>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</si>
  <si>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</si>
  <si>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</si>
  <si>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</si>
  <si>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</si>
  <si>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</si>
  <si>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</si>
  <si>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</si>
  <si>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</si>
  <si>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</si>
  <si>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</si>
  <si>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</si>
  <si>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</si>
  <si>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</si>
  <si>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</si>
  <si>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</si>
  <si>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</si>
  <si>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</si>
  <si>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</si>
  <si>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</si>
  <si>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</si>
  <si>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</si>
  <si>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</si>
  <si>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</si>
  <si>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</si>
  <si>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</si>
  <si>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</si>
  <si>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</si>
  <si>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</si>
  <si>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</si>
  <si>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</si>
  <si>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</si>
  <si>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</si>
  <si>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</si>
  <si>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</si>
  <si>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</si>
  <si>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</si>
  <si>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</si>
  <si>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</si>
  <si>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</si>
  <si>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</si>
  <si>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</si>
  <si>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</si>
  <si>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</si>
  <si>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</si>
  <si>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</si>
  <si>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</si>
  <si>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</si>
  <si>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</si>
  <si>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</si>
  <si>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</si>
  <si>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</si>
  <si>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</si>
  <si>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</si>
  <si>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</si>
  <si>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</si>
  <si>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</si>
  <si>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</si>
  <si>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</si>
  <si>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</si>
  <si>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</si>
  <si>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</si>
  <si>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</si>
  <si>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</si>
  <si>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</si>
  <si>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</si>
  <si>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</si>
  <si>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</si>
  <si>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</si>
  <si>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</si>
  <si>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</si>
  <si>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</si>
  <si>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</si>
  <si>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</si>
  <si>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</si>
  <si>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</si>
  <si>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</si>
  <si>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</si>
  <si>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</si>
  <si>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</si>
  <si>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</si>
  <si>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</si>
  <si>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</si>
  <si>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</si>
  <si>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</si>
  <si>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</si>
  <si>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</si>
  <si>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</si>
  <si>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</si>
  <si>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</si>
  <si>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</si>
  <si>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</si>
  <si>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</si>
  <si>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</si>
  <si>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</si>
  <si>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</si>
  <si>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</si>
  <si>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</si>
  <si>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</si>
  <si>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</si>
  <si>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</si>
  <si>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</si>
  <si>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</si>
  <si>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</si>
  <si>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</si>
  <si>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</si>
  <si>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</si>
  <si>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</si>
  <si>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</si>
  <si>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</si>
  <si>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</si>
  <si>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</si>
  <si>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</si>
  <si>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</si>
  <si>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</si>
  <si>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</si>
  <si>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</si>
  <si>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</si>
  <si>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</si>
  <si>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</si>
  <si>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</si>
  <si>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</si>
  <si>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</si>
  <si>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</si>
  <si>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</si>
  <si>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</si>
  <si>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</si>
  <si>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</si>
  <si>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</si>
  <si>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</si>
  <si>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</si>
  <si>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</si>
  <si>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</si>
  <si>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</si>
  <si>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</si>
  <si>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</si>
  <si>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</si>
  <si>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</si>
  <si>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</si>
  <si>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</si>
  <si>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</si>
  <si>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</si>
  <si>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</si>
  <si>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</si>
  <si>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</si>
  <si>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</si>
  <si>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</si>
  <si>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</si>
  <si>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</si>
  <si>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</si>
  <si>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</si>
  <si>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</si>
  <si>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</si>
  <si>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</si>
  <si>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</si>
  <si>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</si>
  <si>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</si>
  <si>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</si>
  <si>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</si>
  <si>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</si>
  <si>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</si>
  <si>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</si>
  <si>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</si>
  <si>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</si>
  <si>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</si>
  <si>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</si>
  <si>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</si>
  <si>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</si>
  <si>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</si>
  <si>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</si>
  <si>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</si>
  <si>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</si>
  <si>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</si>
  <si>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</si>
  <si>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</si>
  <si>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</si>
  <si>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</si>
  <si>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</si>
  <si>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</si>
  <si>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</si>
  <si>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</si>
  <si>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</si>
  <si>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</si>
  <si>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</si>
  <si>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</si>
  <si>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</si>
  <si>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</si>
  <si>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</si>
  <si>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</si>
  <si>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</si>
  <si>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</si>
  <si>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</si>
  <si>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</si>
  <si>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</si>
  <si>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</si>
  <si>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</si>
  <si>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</si>
  <si>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</si>
  <si>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</si>
  <si>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</si>
  <si>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</si>
  <si>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</si>
  <si>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</si>
  <si>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</si>
  <si>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</si>
  <si>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</si>
  <si>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</si>
  <si>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</si>
  <si>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</si>
  <si>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</si>
  <si>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</si>
  <si>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</si>
  <si>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</si>
  <si>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</si>
  <si>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</si>
  <si>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</si>
  <si>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</si>
  <si>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</si>
  <si>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</si>
  <si>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</si>
  <si>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</si>
  <si>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</si>
  <si>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</si>
  <si>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</si>
  <si>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</si>
  <si>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</si>
  <si>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</si>
  <si>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</si>
  <si>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</si>
  <si>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</si>
  <si>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</si>
  <si>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</si>
  <si>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</si>
  <si>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</si>
  <si>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</si>
  <si>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</si>
  <si>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</si>
  <si>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</si>
  <si>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</si>
  <si>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</si>
  <si>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</si>
  <si>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</si>
  <si>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</si>
  <si>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</si>
  <si>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</si>
  <si>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</si>
  <si>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</si>
  <si>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</si>
  <si>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</si>
  <si>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</si>
  <si>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</si>
  <si>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</si>
  <si>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</si>
  <si>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</si>
  <si>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</si>
  <si>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</si>
  <si>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</si>
  <si>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</si>
  <si>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</si>
  <si>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</si>
  <si>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</si>
  <si>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</si>
  <si>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</si>
  <si>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</si>
  <si>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</si>
  <si>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</si>
  <si>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</si>
  <si>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</si>
  <si>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</si>
  <si>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</si>
  <si>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</si>
  <si>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</si>
  <si>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</si>
  <si>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</si>
  <si>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</si>
  <si>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</si>
  <si>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</si>
  <si>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</si>
  <si>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</si>
  <si>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</si>
  <si>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</si>
  <si>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</si>
  <si>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</si>
  <si>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</si>
  <si>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</si>
  <si>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</si>
  <si>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</si>
  <si>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</si>
  <si>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</si>
  <si>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</si>
  <si>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</si>
  <si>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</si>
  <si>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</si>
  <si>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</si>
  <si>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</si>
  <si>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</si>
  <si>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</si>
  <si>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</si>
  <si>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</si>
  <si>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</si>
  <si>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</si>
  <si>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</si>
  <si>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</si>
  <si>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</si>
  <si>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</si>
  <si>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</si>
  <si>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</si>
  <si>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</si>
  <si>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</si>
  <si>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</si>
  <si>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</si>
  <si>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</si>
  <si>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</si>
  <si>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</si>
  <si>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</si>
  <si>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</si>
  <si>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</si>
  <si>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</si>
  <si>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</si>
  <si>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</si>
  <si>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</si>
  <si>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</si>
  <si>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</si>
  <si>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</si>
  <si>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</si>
  <si>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</si>
  <si>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</si>
  <si>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</si>
  <si>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</si>
  <si>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</si>
  <si>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</si>
  <si>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</si>
  <si>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</si>
  <si>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</si>
  <si>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</si>
  <si>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</si>
  <si>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</si>
  <si>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</si>
  <si>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</si>
  <si>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</si>
  <si>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</si>
  <si>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</si>
  <si>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</si>
  <si>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</si>
  <si>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</si>
  <si>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</si>
  <si>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</si>
  <si>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</si>
  <si>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</si>
  <si>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</si>
  <si>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</si>
  <si>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</si>
  <si>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</si>
  <si>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</si>
  <si>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</si>
  <si>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</si>
  <si>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</si>
  <si>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</si>
  <si>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</si>
  <si>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</si>
  <si>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</si>
  <si>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</si>
  <si>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</si>
  <si>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</si>
  <si>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</si>
  <si>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</si>
  <si>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</si>
  <si>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</si>
  <si>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</si>
  <si>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</si>
  <si>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</si>
  <si>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</si>
  <si>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</si>
  <si>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</si>
  <si>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</si>
  <si>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</si>
  <si>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</si>
  <si>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</si>
  <si>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</si>
  <si>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</si>
  <si>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</si>
  <si>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</si>
  <si>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</si>
  <si>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</si>
  <si>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</si>
  <si>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</si>
  <si>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</si>
  <si>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</si>
  <si>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</si>
  <si>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</si>
  <si>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</si>
  <si>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</si>
  <si>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</si>
  <si>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</si>
  <si>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</si>
  <si>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</si>
  <si>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</si>
  <si>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</si>
  <si>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</si>
  <si>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</si>
  <si>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</si>
  <si>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</si>
  <si>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</si>
  <si>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</si>
  <si>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</si>
  <si>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</si>
  <si>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</si>
  <si>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</si>
  <si>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</si>
  <si>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</si>
  <si>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</si>
  <si>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</si>
  <si>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</si>
  <si>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</si>
  <si>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</si>
  <si>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</si>
  <si>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</si>
  <si>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</si>
  <si>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</si>
  <si>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</si>
  <si>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</si>
  <si>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</si>
  <si>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</si>
  <si>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</si>
  <si>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</si>
  <si>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</si>
  <si>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</si>
  <si>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</si>
  <si>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</si>
  <si>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</si>
  <si>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</si>
  <si>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</si>
  <si>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</si>
  <si>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</si>
  <si>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</si>
  <si>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</si>
  <si>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</si>
  <si>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</si>
  <si>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</si>
  <si>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</si>
  <si>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</si>
  <si>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</si>
  <si>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</si>
  <si>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</si>
  <si>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</si>
  <si>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</si>
  <si>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</si>
  <si>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</si>
  <si>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</si>
  <si>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</si>
  <si>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</si>
  <si>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</si>
  <si>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</si>
  <si>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</si>
  <si>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</si>
  <si>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</si>
  <si>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</si>
  <si>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</si>
  <si>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</si>
  <si>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</si>
  <si>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</si>
  <si>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</si>
  <si>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</si>
  <si>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</si>
  <si>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</si>
  <si>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</si>
  <si>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</si>
  <si>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</si>
  <si>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</si>
  <si>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</si>
  <si>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</si>
  <si>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</si>
  <si>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</si>
  <si>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</si>
  <si>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</si>
  <si>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</si>
  <si>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</si>
  <si>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</si>
  <si>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</si>
  <si>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</si>
  <si>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</si>
  <si>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</si>
  <si>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</si>
  <si>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</si>
  <si>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</si>
  <si>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</si>
  <si>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</si>
  <si>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</si>
  <si>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</si>
  <si>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</si>
  <si>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</si>
  <si>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</si>
  <si>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</si>
  <si>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</si>
  <si>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</si>
  <si>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</si>
  <si>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</si>
  <si>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</si>
  <si>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</si>
  <si>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</si>
  <si>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</si>
  <si>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</si>
  <si>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</si>
  <si>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</si>
  <si>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</si>
  <si>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</si>
  <si>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</si>
  <si>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</si>
  <si>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</si>
  <si>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</si>
  <si>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</si>
  <si>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</si>
  <si>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</si>
  <si>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</si>
  <si>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</si>
  <si>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</si>
  <si>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</si>
  <si>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</si>
  <si>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</si>
  <si>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</si>
  <si>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</si>
  <si>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</si>
  <si>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</si>
  <si>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</si>
  <si>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</si>
  <si>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</si>
  <si>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</si>
  <si>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</si>
  <si>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</si>
  <si>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</si>
  <si>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</si>
  <si>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</si>
  <si>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</si>
  <si>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</si>
  <si>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</si>
  <si>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</si>
  <si>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</si>
  <si>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</si>
  <si>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</si>
  <si>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</si>
  <si>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</si>
  <si>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</si>
  <si>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</si>
  <si>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</si>
  <si>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</si>
  <si>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</si>
  <si>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</si>
  <si>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</si>
  <si>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</si>
  <si>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</si>
  <si>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</si>
  <si>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</si>
  <si>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</si>
  <si>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</si>
  <si>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</si>
  <si>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</si>
  <si>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</si>
  <si>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</si>
  <si>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</si>
  <si>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</si>
  <si>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</si>
  <si>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</si>
  <si>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</si>
  <si>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</si>
  <si>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</si>
  <si>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</si>
  <si>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</si>
  <si>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</si>
  <si>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</si>
  <si>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</si>
  <si>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</si>
  <si>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</si>
  <si>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</si>
  <si>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</si>
  <si>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</si>
  <si>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</si>
  <si>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</si>
  <si>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</si>
  <si>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</si>
  <si>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</si>
  <si>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</si>
  <si>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</si>
  <si>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</si>
  <si>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</si>
  <si>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</si>
  <si>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</si>
  <si>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</si>
  <si>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</si>
  <si>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</si>
  <si>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</si>
  <si>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</si>
  <si>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</si>
  <si>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</si>
  <si>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</si>
  <si>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</si>
  <si>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</si>
  <si>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</si>
  <si>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</si>
  <si>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</si>
  <si>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</si>
  <si>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</si>
  <si>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</si>
  <si>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</si>
  <si>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</si>
  <si>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</si>
  <si>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</si>
  <si>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</si>
  <si>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</si>
  <si>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</si>
  <si>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</si>
  <si>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</si>
  <si>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</si>
  <si>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</si>
  <si>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</si>
  <si>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</si>
  <si>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</si>
  <si>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</si>
  <si>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</si>
  <si>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</si>
  <si>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</si>
  <si>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</si>
  <si>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</si>
  <si>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</si>
  <si>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</si>
  <si>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</si>
  <si>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</si>
  <si>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</si>
  <si>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</si>
  <si>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</si>
  <si>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</si>
  <si>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</si>
  <si>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</si>
  <si>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</si>
  <si>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</si>
  <si>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</si>
  <si>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</si>
  <si>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</si>
  <si>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</si>
  <si>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</si>
  <si>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</si>
  <si>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</si>
  <si>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</si>
  <si>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</si>
  <si>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</si>
  <si>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</si>
  <si>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</si>
  <si>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</si>
  <si>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</si>
  <si>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</si>
  <si>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</si>
  <si>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</si>
  <si>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</si>
  <si>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</si>
  <si>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</si>
  <si>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</si>
  <si>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</si>
  <si>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</si>
  <si>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</si>
  <si>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</si>
  <si>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</si>
  <si>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</si>
  <si>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</si>
  <si>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</si>
  <si>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</si>
  <si>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</si>
  <si>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</si>
  <si>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</si>
  <si>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</si>
  <si>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</si>
  <si>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</si>
  <si>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</si>
  <si>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</si>
  <si>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</si>
  <si>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</si>
  <si>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</si>
  <si>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</si>
  <si>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</si>
  <si>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</si>
  <si>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</si>
  <si>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</si>
  <si>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</si>
  <si>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</si>
  <si>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</si>
  <si>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</si>
  <si>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</si>
  <si>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</si>
  <si>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</si>
  <si>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</si>
  <si>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</si>
  <si>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</si>
  <si>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</si>
  <si>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</si>
  <si>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</si>
  <si>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</si>
  <si>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</si>
  <si>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</si>
  <si>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</si>
  <si>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</si>
  <si>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</si>
  <si>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</si>
  <si>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</si>
  <si>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</si>
  <si>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</si>
  <si>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</si>
  <si>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</si>
  <si>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</si>
  <si>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</si>
  <si>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</si>
  <si>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</si>
  <si>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</si>
  <si>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</si>
  <si>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</si>
  <si>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</si>
  <si>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</si>
  <si>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</si>
  <si>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</si>
  <si>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</si>
  <si>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</si>
  <si>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</si>
  <si>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</si>
  <si>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</si>
  <si>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</si>
  <si>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</si>
  <si>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</si>
  <si>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</si>
  <si>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</si>
  <si>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</si>
  <si>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</si>
  <si>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</si>
  <si>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</si>
  <si>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</si>
  <si>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</si>
  <si>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</si>
  <si>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</si>
  <si>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</si>
  <si>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</si>
  <si>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</si>
  <si>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</si>
  <si>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</si>
  <si>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</si>
  <si>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</si>
  <si>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</si>
  <si>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</si>
  <si>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</si>
  <si>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</si>
  <si>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</si>
  <si>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</si>
  <si>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</si>
  <si>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</si>
  <si>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</si>
  <si>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</si>
  <si>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</si>
  <si>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</si>
  <si>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</si>
  <si>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</si>
  <si>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</si>
  <si>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</si>
  <si>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</si>
  <si>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</si>
  <si>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</si>
  <si>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</si>
  <si>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</si>
  <si>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</si>
  <si>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</si>
  <si>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</si>
  <si>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</si>
  <si>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</si>
  <si>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</si>
  <si>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</si>
  <si>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</si>
  <si>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</si>
  <si>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</si>
  <si>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</si>
  <si>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</si>
  <si>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</si>
  <si>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</si>
  <si>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</si>
  <si>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</si>
  <si>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</si>
  <si>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</si>
  <si>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</si>
  <si>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</si>
  <si>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</si>
  <si>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</si>
  <si>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</si>
  <si>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</si>
  <si>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</si>
  <si>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</si>
  <si>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</si>
  <si>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</si>
  <si>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</si>
  <si>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</si>
  <si>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</si>
  <si>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</si>
  <si>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</si>
  <si>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</si>
  <si>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</si>
  <si>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</si>
  <si>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</si>
  <si>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</si>
  <si>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</si>
  <si>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</si>
  <si>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</si>
  <si>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</si>
  <si>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</si>
  <si>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</si>
  <si>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</si>
  <si>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</si>
  <si>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</si>
  <si>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</si>
  <si>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</si>
  <si>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</si>
  <si>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</si>
  <si>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</si>
  <si>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</si>
  <si>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</si>
  <si>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</si>
  <si>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</si>
  <si>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</si>
  <si>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</si>
  <si>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</si>
  <si>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</si>
  <si>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</si>
  <si>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</si>
  <si>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</si>
  <si>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</si>
  <si>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</si>
  <si>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</si>
  <si>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</si>
  <si>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</si>
  <si>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</si>
  <si>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</si>
  <si>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</si>
  <si>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</si>
  <si>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</si>
  <si>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</si>
  <si>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</si>
  <si>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</si>
  <si>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</si>
  <si>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</si>
  <si>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</si>
  <si>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</si>
  <si>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</si>
  <si>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</si>
  <si>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</si>
  <si>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</si>
  <si>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</si>
  <si>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</si>
  <si>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</si>
  <si>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</si>
  <si>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</si>
  <si>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</si>
  <si>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</si>
  <si>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</si>
  <si>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</si>
  <si>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</si>
  <si>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</si>
  <si>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</si>
  <si>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</si>
  <si>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</si>
  <si>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</si>
  <si>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</si>
  <si>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</si>
  <si>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</si>
  <si>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</si>
  <si>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</si>
  <si>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</si>
  <si>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</si>
  <si>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</si>
  <si>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</si>
  <si>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</si>
  <si>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</si>
  <si>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</si>
  <si>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</si>
  <si>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</si>
  <si>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</si>
  <si>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</si>
  <si>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</si>
  <si>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</si>
  <si>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</si>
  <si>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</si>
  <si>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</si>
  <si>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</si>
  <si>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</si>
  <si>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</si>
  <si>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</si>
  <si>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</si>
  <si>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</si>
  <si>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</si>
  <si>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</si>
  <si>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</si>
  <si>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</si>
  <si>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</si>
  <si>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</si>
  <si>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</si>
  <si>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</si>
  <si>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</si>
  <si>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</si>
  <si>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</si>
  <si>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</si>
  <si>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</si>
  <si>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</si>
  <si>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</si>
  <si>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</si>
  <si>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</si>
  <si>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</si>
  <si>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</si>
  <si>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</si>
  <si>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</si>
  <si>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</si>
  <si>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</si>
  <si>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</si>
  <si>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</si>
  <si>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</si>
  <si>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</si>
  <si>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</si>
  <si>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</si>
  <si>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</si>
  <si>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</si>
  <si>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</si>
  <si>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</si>
  <si>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</si>
  <si>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</si>
  <si>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</si>
  <si>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</si>
  <si>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</si>
  <si>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</si>
  <si>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</si>
  <si>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</si>
  <si>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</si>
  <si>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</si>
  <si>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</si>
  <si>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</si>
  <si>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</si>
  <si>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</si>
  <si>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</si>
  <si>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</si>
  <si>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</si>
  <si>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</si>
  <si>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</si>
  <si>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</si>
  <si>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</si>
  <si>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</si>
  <si>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</si>
  <si>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</si>
  <si>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</si>
  <si>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</si>
  <si>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</si>
  <si>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</si>
  <si>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</si>
  <si>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</si>
  <si>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</si>
  <si>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</si>
  <si>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</si>
  <si>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</si>
  <si>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</si>
  <si>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</si>
  <si>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</si>
  <si>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</si>
  <si>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</si>
  <si>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</si>
  <si>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</si>
  <si>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</si>
  <si>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</si>
  <si>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</si>
  <si>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</si>
  <si>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</si>
  <si>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</si>
  <si>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</si>
  <si>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</si>
  <si>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</si>
  <si>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</si>
  <si>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</si>
  <si>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</si>
  <si>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</si>
  <si>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</si>
  <si>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</si>
  <si>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</si>
  <si>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</si>
  <si>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</si>
  <si>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</si>
  <si>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</si>
  <si>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</si>
  <si>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</si>
  <si>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</si>
  <si>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</si>
  <si>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</si>
  <si>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</si>
  <si>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</si>
  <si>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</si>
  <si>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</si>
  <si>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</si>
  <si>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</si>
  <si>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</si>
  <si>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</si>
  <si>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</si>
  <si>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</si>
  <si>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</si>
  <si>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</si>
  <si>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</si>
  <si>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</si>
  <si>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</si>
  <si>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</si>
  <si>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</si>
  <si>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</si>
  <si>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</si>
  <si>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</si>
  <si>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</si>
  <si>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</si>
  <si>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</si>
  <si>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</si>
  <si>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</si>
  <si>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</si>
  <si>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</si>
  <si>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</si>
  <si>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</si>
  <si>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</si>
  <si>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</si>
  <si>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</si>
  <si>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</si>
  <si>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</si>
  <si>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</si>
  <si>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</si>
  <si>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</si>
  <si>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</si>
  <si>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</si>
  <si>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</si>
  <si>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</si>
  <si>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</si>
  <si>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</si>
  <si>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</si>
  <si>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</si>
  <si>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</si>
  <si>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</si>
  <si>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</si>
  <si>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</si>
  <si>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</si>
  <si>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</si>
  <si>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</si>
  <si>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</si>
  <si>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</si>
  <si>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</si>
  <si>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</si>
  <si>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</si>
  <si>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</si>
  <si>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</si>
  <si>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</si>
  <si>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</si>
  <si>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</si>
  <si>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</si>
  <si>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</si>
  <si>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</si>
  <si>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</si>
  <si>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</si>
  <si>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</si>
  <si>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</si>
  <si>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</si>
  <si>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</si>
  <si>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</si>
  <si>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</si>
  <si>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</si>
  <si>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</si>
  <si>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</si>
  <si>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</si>
  <si>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</si>
  <si>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</si>
  <si>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</si>
  <si>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</si>
  <si>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</si>
  <si>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</si>
  <si>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</si>
  <si>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</si>
  <si>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</si>
  <si>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</si>
  <si>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</si>
  <si>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</si>
  <si>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</si>
  <si>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</si>
  <si>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</si>
  <si>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</si>
  <si>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</si>
  <si>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</si>
  <si>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</si>
  <si>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</si>
  <si>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</si>
  <si>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</si>
  <si>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</si>
  <si>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</si>
  <si>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</si>
  <si>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</si>
  <si>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</si>
  <si>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</si>
  <si>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</si>
  <si>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</si>
  <si>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</si>
  <si>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</si>
  <si>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</si>
  <si>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</si>
  <si>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</si>
  <si>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</si>
  <si>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</si>
  <si>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</si>
  <si>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</si>
  <si>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</si>
  <si>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</si>
  <si>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</si>
  <si>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</si>
  <si>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</si>
  <si>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</si>
  <si>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</si>
  <si>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</si>
  <si>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</si>
  <si>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</si>
  <si>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</si>
  <si>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</si>
  <si>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</si>
  <si>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</si>
  <si>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</si>
  <si>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</si>
  <si>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</si>
  <si>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</si>
  <si>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</si>
  <si>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</si>
  <si>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</si>
  <si>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</si>
  <si>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</si>
  <si>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</si>
  <si>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</si>
  <si>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</si>
  <si>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</si>
  <si>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</si>
  <si>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</si>
  <si>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</si>
  <si>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</si>
  <si>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</si>
  <si>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</si>
  <si>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</si>
  <si>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</si>
  <si>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</si>
  <si>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</si>
  <si>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</si>
  <si>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</si>
  <si>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</si>
  <si>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</si>
  <si>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</si>
  <si>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</si>
  <si>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</si>
  <si>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</si>
  <si>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</si>
  <si>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</si>
  <si>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</si>
  <si>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</si>
  <si>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</si>
  <si>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</si>
  <si>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</si>
  <si>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</si>
  <si>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</si>
  <si>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</si>
  <si>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</si>
  <si>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</si>
  <si>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</si>
  <si>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</si>
  <si>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</si>
  <si>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</si>
  <si>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</si>
  <si>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</si>
  <si>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</si>
  <si>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</si>
  <si>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</si>
  <si>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</si>
  <si>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</si>
  <si>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</si>
  <si>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</si>
  <si>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</si>
  <si>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</si>
  <si>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</si>
  <si>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</si>
  <si>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</si>
  <si>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</si>
  <si>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</si>
  <si>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</si>
  <si>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</si>
  <si>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</si>
  <si>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</si>
  <si>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</si>
  <si>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</si>
  <si>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</si>
  <si>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</si>
  <si>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</si>
  <si>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</si>
  <si>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</si>
  <si>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</si>
  <si>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</si>
  <si>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</si>
  <si>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</si>
  <si>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</si>
  <si>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</si>
  <si>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</si>
  <si>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</si>
  <si>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</si>
  <si>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</si>
  <si>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</si>
  <si>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</si>
  <si>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</si>
  <si>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</si>
  <si>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</si>
  <si>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</si>
  <si>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</si>
  <si>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</si>
  <si>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</si>
  <si>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</si>
  <si>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</si>
  <si>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</si>
  <si>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</si>
  <si>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</si>
  <si>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</si>
  <si>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</si>
  <si>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</si>
  <si>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</si>
  <si>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</si>
  <si>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</si>
  <si>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</si>
  <si>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</si>
  <si>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</si>
  <si>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</si>
  <si>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</si>
  <si>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</si>
  <si>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</si>
  <si>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</si>
  <si>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</si>
  <si>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</si>
  <si>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</si>
  <si>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</si>
  <si>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</si>
  <si>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</si>
  <si>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</si>
  <si>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</si>
  <si>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</si>
  <si>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</si>
  <si>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</si>
  <si>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</si>
  <si>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</si>
  <si>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</si>
  <si>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</si>
  <si>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</si>
  <si>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</si>
  <si>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</si>
  <si>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</si>
  <si>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</si>
  <si>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</si>
  <si>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</si>
  <si>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</si>
  <si>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</si>
  <si>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</si>
  <si>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</si>
  <si>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</si>
  <si>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</si>
  <si>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</si>
  <si>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</si>
  <si>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</si>
  <si>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</si>
  <si>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</si>
  <si>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</si>
  <si>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</si>
  <si>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</si>
  <si>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</si>
  <si>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</si>
  <si>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</si>
  <si>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</si>
  <si>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</si>
  <si>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</si>
  <si>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</si>
  <si>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</si>
  <si>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</si>
  <si>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</si>
  <si>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</si>
  <si>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</si>
  <si>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</si>
  <si>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</si>
  <si>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</si>
  <si>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</si>
  <si>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</si>
  <si>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</si>
  <si>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</si>
  <si>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</si>
  <si>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</si>
  <si>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</si>
  <si>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</si>
  <si>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</si>
  <si>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</si>
  <si>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</si>
  <si>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</si>
  <si>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</si>
  <si>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</si>
  <si>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</si>
  <si>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</si>
  <si>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</si>
  <si>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</si>
  <si>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</si>
  <si>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</si>
  <si>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</si>
  <si>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</si>
  <si>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</si>
  <si>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</si>
  <si>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</si>
  <si>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</si>
  <si>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</si>
  <si>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</si>
  <si>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</si>
  <si>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</si>
  <si>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</si>
  <si>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</si>
  <si>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</si>
  <si>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</si>
  <si>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</si>
  <si>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</si>
  <si>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</si>
  <si>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</si>
  <si>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</si>
  <si>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</si>
  <si>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</si>
  <si>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</si>
  <si>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</si>
  <si>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</si>
  <si>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</si>
  <si>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</si>
  <si>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</si>
  <si>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</si>
  <si>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</si>
  <si>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</si>
  <si>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</si>
  <si>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</si>
  <si>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</si>
  <si>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</si>
  <si>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</si>
  <si>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</si>
  <si>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</si>
  <si>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</si>
  <si>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</si>
  <si>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</si>
  <si>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</si>
  <si>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</si>
  <si>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</si>
  <si>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</si>
  <si>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</si>
  <si>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</si>
  <si>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</si>
  <si>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</si>
  <si>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</si>
  <si>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</si>
  <si>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</si>
  <si>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</si>
  <si>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</si>
  <si>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</si>
  <si>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</si>
  <si>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</si>
  <si>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</si>
  <si>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</si>
  <si>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</si>
  <si>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</si>
  <si>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</si>
  <si>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</si>
  <si>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</si>
  <si>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</si>
  <si>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</si>
  <si>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</si>
  <si>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</si>
  <si>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</si>
  <si>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</si>
  <si>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</si>
  <si>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</si>
  <si>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</si>
  <si>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</si>
  <si>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</si>
  <si>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</si>
  <si>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</si>
  <si>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</si>
  <si>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</si>
  <si>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</si>
  <si>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</si>
  <si>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</si>
  <si>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</si>
  <si>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</si>
  <si>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</si>
  <si>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</si>
  <si>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</si>
  <si>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</si>
  <si>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</si>
  <si>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</si>
  <si>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</si>
  <si>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</si>
  <si>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</si>
  <si>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</si>
  <si>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</si>
  <si>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</si>
  <si>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</si>
  <si>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</si>
  <si>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</si>
  <si>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</si>
  <si>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</si>
  <si>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</si>
  <si>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</si>
  <si>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</si>
  <si>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</si>
  <si>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</si>
  <si>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</si>
  <si>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</si>
  <si>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</si>
  <si>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</si>
  <si>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</si>
  <si>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</si>
  <si>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</si>
  <si>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</si>
  <si>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</si>
  <si>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</si>
  <si>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</si>
  <si>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</si>
  <si>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</si>
  <si>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</si>
  <si>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</si>
  <si>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</si>
  <si>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</si>
  <si>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</si>
  <si>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</si>
  <si>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</si>
  <si>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</si>
  <si>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</si>
  <si>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</si>
  <si>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</si>
  <si>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</si>
  <si>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</si>
  <si>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</si>
  <si>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</si>
  <si>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</si>
  <si>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</si>
  <si>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</si>
  <si>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</si>
  <si>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</si>
  <si>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</si>
  <si>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</si>
  <si>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</si>
  <si>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</si>
  <si>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</si>
  <si>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</si>
  <si>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</si>
  <si>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</si>
  <si>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</si>
  <si>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</si>
  <si>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</si>
  <si>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</si>
  <si>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</si>
  <si>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</si>
  <si>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</si>
  <si>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</si>
  <si>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</si>
  <si>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</si>
  <si>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</si>
  <si>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</si>
  <si>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</si>
  <si>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</si>
  <si>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</si>
  <si>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</si>
  <si>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</si>
  <si>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</si>
  <si>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</si>
  <si>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</si>
  <si>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</si>
  <si>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</si>
  <si>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</si>
  <si>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</si>
  <si>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</si>
  <si>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</si>
  <si>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</si>
  <si>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</si>
  <si>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</si>
  <si>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</si>
  <si>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</si>
  <si>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</si>
  <si>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</si>
  <si>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</si>
  <si>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</si>
  <si>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</si>
  <si>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</si>
  <si>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</si>
  <si>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</si>
  <si>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</si>
  <si>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</si>
  <si>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</si>
  <si>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</si>
  <si>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</si>
  <si>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</si>
  <si>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</si>
  <si>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</si>
  <si>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</si>
  <si>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</si>
  <si>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</si>
  <si>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</si>
  <si>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</si>
  <si>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</si>
  <si>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</si>
  <si>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</si>
  <si>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</si>
  <si>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</si>
  <si>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</si>
  <si>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</si>
  <si>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</si>
  <si>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</si>
  <si>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</si>
  <si>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</si>
  <si>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</si>
  <si>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</si>
  <si>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</si>
  <si>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</si>
  <si>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</si>
  <si>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</si>
  <si>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</si>
  <si>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</si>
  <si>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</si>
  <si>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</si>
  <si>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</si>
  <si>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</si>
  <si>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</si>
  <si>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</si>
  <si>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</si>
  <si>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</si>
  <si>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</si>
  <si>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</si>
  <si>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</si>
  <si>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</si>
  <si>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</si>
  <si>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</si>
  <si>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</si>
  <si>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</si>
  <si>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</si>
  <si>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</si>
  <si>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</si>
  <si>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</si>
  <si>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</si>
  <si>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</si>
  <si>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</si>
  <si>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</si>
  <si>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</si>
  <si>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</si>
  <si>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</si>
  <si>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</si>
  <si>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</si>
  <si>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</si>
  <si>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</si>
  <si>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</si>
  <si>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</si>
  <si>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</si>
  <si>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</si>
  <si>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</si>
  <si>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</si>
  <si>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</si>
  <si>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</si>
  <si>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</si>
  <si>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</si>
  <si>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</si>
  <si>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</si>
  <si>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</si>
  <si>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</si>
  <si>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</si>
  <si>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</si>
  <si>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</si>
  <si>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</si>
  <si>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</si>
  <si>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</si>
  <si>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</si>
  <si>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</si>
  <si>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</si>
  <si>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</si>
  <si>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</si>
  <si>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</si>
  <si>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</si>
  <si>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</si>
  <si>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</si>
  <si>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</si>
  <si>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</si>
  <si>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</si>
  <si>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</si>
  <si>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</si>
  <si>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</si>
  <si>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</si>
  <si>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</si>
  <si>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</si>
  <si>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</si>
  <si>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</si>
  <si>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</si>
  <si>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</si>
  <si>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</si>
  <si>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</si>
  <si>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</si>
  <si>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</si>
  <si>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</si>
  <si>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</si>
  <si>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</si>
  <si>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</si>
  <si>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</si>
  <si>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</si>
  <si>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</si>
  <si>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</si>
  <si>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</si>
  <si>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</si>
  <si>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</si>
  <si>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</si>
  <si>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</si>
  <si>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</si>
  <si>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</si>
  <si>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</si>
  <si>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</si>
  <si>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</si>
  <si>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</si>
  <si>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</si>
  <si>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</si>
  <si>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</si>
  <si>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</si>
  <si>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</si>
  <si>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</si>
  <si>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</si>
  <si>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</si>
  <si>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</si>
  <si>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</si>
  <si>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</si>
  <si>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</si>
  <si>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</si>
  <si>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</si>
  <si>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</si>
  <si>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</si>
  <si>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</si>
  <si>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</si>
  <si>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</si>
  <si>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</si>
  <si>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</si>
  <si>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</si>
  <si>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</si>
  <si>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</si>
  <si>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</si>
  <si>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</si>
  <si>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</si>
  <si>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</si>
  <si>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</si>
  <si>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</si>
  <si>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</si>
  <si>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</si>
  <si>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</si>
  <si>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</si>
  <si>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</si>
  <si>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</si>
  <si>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</si>
  <si>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</si>
  <si>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</si>
  <si>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</si>
  <si>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</si>
  <si>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</si>
  <si>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</si>
  <si>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</si>
  <si>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</si>
  <si>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</si>
  <si>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</si>
  <si>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</si>
  <si>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</si>
  <si>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</si>
  <si>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</si>
  <si>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</si>
  <si>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</si>
  <si>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</si>
  <si>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</si>
  <si>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</si>
  <si>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</si>
  <si>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</si>
  <si>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</si>
  <si>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</si>
  <si>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</si>
  <si>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</si>
  <si>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</si>
  <si>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</si>
  <si>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</si>
  <si>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</si>
  <si>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</si>
  <si>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</si>
  <si>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</si>
  <si>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</si>
  <si>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</si>
  <si>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</si>
  <si>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</si>
  <si>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</si>
  <si>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</si>
  <si>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</si>
  <si>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</si>
  <si>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</si>
  <si>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</si>
  <si>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</si>
  <si>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</si>
  <si>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</si>
  <si>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</si>
  <si>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</si>
  <si>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</si>
  <si>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</si>
  <si>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</si>
  <si>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</si>
  <si>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</si>
  <si>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</si>
  <si>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</si>
  <si>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</si>
  <si>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</si>
  <si>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</si>
  <si>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</si>
  <si>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</si>
  <si>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</si>
  <si>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</si>
  <si>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</si>
  <si>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</si>
  <si>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</si>
  <si>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</si>
  <si>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</si>
  <si>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</si>
  <si>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</si>
  <si>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</si>
  <si>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</si>
  <si>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</si>
  <si>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</si>
  <si>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</si>
  <si>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</si>
  <si>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</si>
  <si>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</si>
  <si>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</si>
  <si>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</si>
  <si>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</si>
  <si>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</si>
  <si>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</si>
  <si>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</si>
  <si>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</si>
  <si>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</si>
  <si>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</si>
  <si>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</si>
  <si>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</si>
  <si>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</si>
  <si>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</si>
  <si>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</si>
  <si>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</si>
  <si>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</si>
  <si>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</si>
  <si>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</si>
  <si>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</si>
  <si>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</si>
  <si>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</si>
  <si>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</si>
  <si>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</si>
  <si>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</si>
  <si>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</si>
  <si>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</si>
  <si>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</si>
  <si>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</si>
  <si>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</si>
  <si>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</si>
  <si>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</si>
  <si>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</si>
  <si>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</si>
  <si>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</si>
  <si>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</si>
  <si>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</si>
  <si>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</si>
  <si>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</si>
  <si>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</si>
  <si>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</si>
  <si>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</si>
  <si>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</si>
  <si>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</si>
  <si>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</si>
  <si>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</si>
  <si>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</si>
  <si>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</si>
  <si>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</si>
  <si>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</si>
  <si>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</si>
  <si>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</si>
  <si>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</si>
  <si>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</si>
  <si>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</si>
  <si>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</si>
  <si>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</si>
  <si>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</si>
  <si>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</si>
  <si>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</si>
  <si>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</si>
  <si>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</si>
  <si>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</si>
  <si>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</si>
  <si>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</si>
  <si>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</si>
  <si>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</si>
  <si>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</si>
  <si>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</si>
  <si>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</si>
  <si>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</si>
  <si>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</si>
  <si>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</si>
  <si>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</si>
  <si>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</si>
  <si>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</si>
  <si>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</si>
  <si>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</si>
  <si>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</si>
  <si>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</si>
  <si>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</si>
  <si>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</si>
  <si>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</si>
  <si>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</si>
  <si>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</si>
  <si>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</si>
  <si>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</si>
  <si>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</si>
  <si>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</si>
  <si>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</si>
  <si>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</si>
  <si>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</si>
  <si>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</si>
  <si>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</si>
  <si>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</si>
  <si>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</si>
  <si>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</si>
  <si>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</si>
  <si>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</si>
  <si>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</si>
  <si>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</si>
  <si>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</si>
  <si>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</si>
  <si>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</si>
  <si>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</si>
  <si>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</si>
  <si>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</si>
  <si>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</si>
  <si>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</si>
  <si>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</si>
  <si>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</si>
  <si>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</si>
  <si>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</si>
  <si>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</si>
  <si>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</si>
  <si>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</si>
  <si>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</si>
  <si>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</si>
  <si>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</si>
  <si>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</si>
  <si>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</si>
  <si>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</si>
  <si>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</si>
  <si>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</si>
  <si>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</si>
  <si>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</si>
  <si>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</si>
  <si>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</si>
  <si>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</si>
  <si>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</si>
  <si>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</si>
  <si>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</si>
  <si>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</si>
  <si>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</si>
  <si>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</si>
  <si>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</si>
  <si>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</si>
  <si>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</si>
  <si>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</si>
  <si>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</si>
  <si>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</si>
  <si>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</si>
  <si>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</si>
  <si>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</si>
  <si>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</si>
  <si>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</si>
  <si>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</si>
  <si>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</si>
  <si>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</si>
  <si>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</si>
  <si>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</si>
  <si>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</si>
  <si>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</si>
  <si>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</si>
  <si>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</si>
  <si>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</si>
  <si>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</si>
  <si>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</si>
  <si>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</si>
  <si>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</si>
  <si>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</si>
  <si>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</si>
  <si>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</si>
  <si>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</si>
  <si>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</si>
  <si>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</si>
  <si>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</si>
  <si>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</si>
  <si>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</si>
  <si>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</si>
  <si>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</si>
  <si>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</si>
  <si>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</si>
  <si>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</si>
  <si>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</si>
  <si>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</si>
  <si>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</si>
  <si>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</si>
  <si>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</si>
  <si>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</si>
  <si>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</si>
  <si>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</si>
  <si>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</si>
  <si>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</si>
  <si>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</si>
  <si>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</si>
  <si>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</si>
  <si>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</si>
  <si>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</si>
  <si>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</si>
  <si>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</si>
  <si>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</si>
  <si>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</si>
  <si>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</si>
  <si>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</si>
  <si>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</si>
  <si>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</si>
  <si>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</si>
  <si>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</si>
  <si>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</si>
  <si>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</si>
  <si>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</si>
  <si>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</si>
  <si>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</si>
  <si>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</si>
  <si>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</si>
  <si>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</si>
  <si>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</si>
  <si>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</si>
  <si>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</si>
  <si>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</si>
  <si>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</si>
  <si>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</si>
  <si>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</si>
  <si>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</si>
  <si>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</si>
  <si>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</si>
  <si>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</si>
  <si>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</si>
  <si>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</si>
  <si>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</si>
  <si>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</si>
  <si>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</si>
  <si>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</si>
  <si>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</si>
  <si>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</si>
  <si>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</si>
  <si>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</si>
  <si>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</si>
  <si>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</si>
  <si>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</si>
  <si>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</si>
  <si>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</si>
  <si>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</si>
  <si>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</si>
  <si>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</si>
  <si>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</si>
  <si>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</si>
  <si>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</si>
  <si>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</si>
  <si>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</si>
  <si>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</si>
  <si>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</si>
  <si>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</si>
  <si>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</si>
  <si>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</si>
  <si>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</si>
  <si>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</si>
  <si>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</si>
  <si>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</si>
  <si>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</si>
  <si>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</si>
  <si>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</si>
  <si>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</si>
  <si>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</si>
  <si>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</si>
  <si>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</si>
  <si>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</si>
  <si>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</si>
  <si>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</si>
  <si>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</si>
  <si>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</si>
  <si>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</si>
  <si>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</si>
  <si>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</si>
  <si>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</si>
  <si>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</si>
  <si>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</si>
  <si>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</si>
  <si>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</si>
  <si>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</si>
  <si>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</si>
  <si>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</si>
  <si>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</si>
  <si>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</si>
  <si>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</si>
  <si>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</si>
  <si>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</si>
  <si>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</si>
  <si>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</si>
  <si>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</si>
  <si>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</si>
  <si>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</si>
  <si>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</si>
  <si>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</si>
  <si>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</si>
  <si>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</si>
  <si>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</si>
  <si>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</si>
  <si>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</si>
  <si>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</si>
  <si>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</si>
  <si>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</si>
  <si>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</si>
  <si>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</si>
  <si>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</si>
  <si>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</si>
  <si>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</si>
  <si>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</si>
  <si>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</si>
  <si>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</si>
  <si>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</si>
  <si>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</si>
  <si>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</si>
  <si>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</si>
  <si>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</si>
  <si>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</si>
  <si>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</si>
  <si>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</si>
  <si>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</si>
  <si>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</si>
  <si>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</si>
  <si>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</si>
  <si>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</si>
  <si>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</si>
  <si>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</si>
  <si>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</si>
  <si>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</si>
  <si>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</si>
  <si>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</si>
  <si>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</si>
  <si>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</si>
  <si>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</si>
  <si>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</si>
  <si>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</si>
  <si>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</si>
  <si>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</si>
  <si>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</si>
  <si>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</si>
  <si>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</si>
  <si>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</si>
  <si>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</si>
  <si>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</si>
  <si>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</si>
  <si>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</si>
  <si>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</si>
  <si>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</si>
  <si>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</si>
  <si>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</si>
  <si>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</si>
  <si>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</si>
  <si>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</si>
  <si>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</si>
  <si>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</si>
  <si>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</si>
  <si>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</si>
  <si>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</si>
  <si>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</si>
  <si>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</si>
  <si>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</si>
  <si>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</si>
  <si>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</si>
  <si>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</si>
  <si>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</si>
  <si>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</si>
  <si>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</si>
  <si>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</si>
  <si>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</si>
  <si>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</si>
  <si>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</si>
  <si>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</si>
  <si>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</si>
  <si>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</si>
  <si>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</si>
  <si>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</si>
  <si>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</si>
  <si>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</si>
  <si>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</si>
  <si>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</si>
  <si>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</si>
  <si>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</si>
  <si>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</si>
  <si>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</si>
  <si>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</si>
  <si>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</si>
  <si>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</si>
  <si>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</si>
  <si>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</si>
  <si>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</si>
  <si>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</si>
  <si>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</si>
  <si>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</si>
  <si>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</si>
  <si>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</si>
  <si>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</si>
  <si>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</si>
  <si>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</si>
  <si>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</si>
  <si>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</si>
  <si>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</si>
  <si>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</si>
  <si>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</si>
  <si>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</si>
  <si>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</si>
  <si>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</si>
  <si>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</si>
  <si>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</si>
  <si>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</si>
  <si>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</si>
  <si>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</si>
  <si>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</si>
  <si>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</si>
  <si>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</si>
  <si>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</si>
  <si>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</si>
  <si>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</si>
  <si>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</si>
  <si>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</si>
  <si>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</si>
  <si>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</si>
  <si>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</si>
  <si>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</si>
  <si>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</si>
  <si>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</si>
  <si>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</si>
  <si>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</si>
  <si>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</si>
  <si>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</si>
  <si>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</si>
  <si>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</si>
  <si>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</si>
  <si>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</si>
  <si>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</si>
  <si>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</si>
  <si>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</si>
  <si>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</si>
  <si>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</si>
  <si>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</si>
  <si>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</si>
  <si>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</si>
  <si>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</si>
  <si>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</si>
  <si>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</si>
  <si>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</si>
  <si>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</si>
  <si>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</si>
  <si>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</si>
  <si>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</si>
  <si>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</si>
  <si>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</si>
  <si>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</si>
  <si>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</si>
  <si>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</si>
  <si>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</si>
  <si>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</si>
  <si>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</si>
  <si>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</si>
  <si>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</si>
  <si>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</si>
  <si>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</si>
  <si>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</si>
  <si>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</si>
  <si>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</si>
  <si>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</si>
  <si>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</si>
  <si>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</si>
  <si>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</si>
  <si>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</si>
  <si>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</si>
  <si>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</si>
  <si>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</si>
  <si>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</si>
  <si>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</si>
  <si>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</si>
  <si>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</si>
  <si>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</si>
  <si>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</si>
  <si>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</si>
  <si>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</si>
  <si>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</si>
  <si>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</si>
  <si>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</si>
  <si>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</si>
  <si>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</si>
  <si>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</si>
  <si>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</si>
  <si>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</si>
  <si>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</si>
  <si>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</si>
  <si>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</si>
  <si>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</si>
  <si>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</si>
  <si>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</si>
  <si>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</si>
  <si>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</si>
  <si>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</si>
  <si>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</si>
  <si>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</si>
  <si>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</si>
  <si>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</si>
  <si>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</si>
  <si>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</si>
  <si>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</si>
  <si>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</si>
  <si>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</si>
  <si>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</si>
  <si>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</si>
  <si>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</si>
  <si>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</si>
  <si>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</si>
  <si>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</si>
  <si>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</si>
  <si>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</si>
  <si>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</si>
  <si>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</si>
  <si>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</si>
  <si>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</si>
  <si>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</si>
  <si>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</si>
  <si>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</si>
  <si>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</si>
  <si>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</si>
  <si>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</si>
  <si>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</si>
  <si>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</si>
  <si>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</si>
  <si>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</si>
  <si>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</si>
  <si>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</si>
  <si>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</si>
  <si>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</si>
  <si>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</si>
  <si>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</si>
  <si>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</si>
  <si>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</si>
  <si>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</si>
  <si>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</si>
  <si>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</si>
  <si>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</si>
  <si>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</si>
  <si>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</si>
  <si>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</si>
  <si>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</si>
  <si>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</si>
  <si>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</si>
  <si>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</si>
  <si>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</si>
  <si>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</si>
  <si>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</si>
  <si>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</si>
  <si>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</si>
  <si>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</si>
  <si>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</si>
  <si>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</si>
  <si>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</si>
  <si>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</si>
  <si>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</si>
  <si>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</si>
  <si>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</si>
  <si>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</si>
  <si>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</si>
  <si>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</si>
  <si>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</si>
  <si>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</si>
  <si>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</si>
  <si>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</si>
  <si>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</si>
  <si>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</si>
  <si>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</si>
  <si>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</si>
  <si>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</si>
  <si>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</si>
  <si>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</si>
  <si>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</si>
  <si>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</si>
  <si>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</si>
  <si>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</si>
  <si>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</si>
  <si>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</si>
  <si>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</si>
  <si>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</si>
  <si>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</si>
  <si>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</si>
  <si>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</si>
  <si>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</si>
  <si>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</si>
  <si>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</si>
  <si>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</si>
  <si>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</si>
  <si>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</si>
  <si>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</si>
  <si>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</si>
  <si>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</si>
  <si>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</si>
  <si>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</si>
  <si>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</si>
  <si>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</si>
  <si>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</si>
  <si>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</si>
  <si>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</si>
  <si>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</si>
  <si>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</si>
  <si>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</si>
  <si>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</si>
  <si>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</si>
  <si>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</si>
  <si>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</si>
  <si>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</si>
  <si>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</si>
  <si>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</si>
  <si>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</si>
  <si>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</si>
  <si>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</si>
  <si>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</si>
  <si>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</si>
  <si>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</si>
  <si>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</si>
  <si>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</si>
  <si>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</si>
  <si>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</si>
  <si>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</si>
  <si>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</si>
  <si>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</si>
  <si>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</si>
  <si>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</si>
  <si>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</si>
  <si>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</si>
  <si>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</si>
  <si>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</si>
  <si>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</si>
  <si>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</si>
  <si>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</si>
  <si>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</si>
  <si>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</si>
  <si>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</si>
  <si>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</si>
  <si>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</si>
  <si>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</si>
  <si>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</si>
  <si>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</si>
  <si>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</si>
  <si>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</si>
  <si>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</si>
  <si>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</si>
  <si>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</si>
  <si>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</si>
  <si>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</si>
  <si>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</si>
  <si>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</si>
  <si>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</si>
  <si>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</si>
  <si>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</si>
  <si>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</si>
  <si>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</si>
  <si>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</si>
  <si>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</si>
  <si>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</si>
  <si>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</si>
  <si>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</si>
  <si>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</si>
  <si>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</si>
  <si>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</si>
  <si>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</si>
  <si>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</si>
  <si>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</si>
  <si>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</si>
  <si>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</si>
  <si>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</si>
  <si>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</si>
  <si>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</si>
  <si>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</si>
  <si>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</si>
  <si>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</si>
  <si>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</si>
  <si>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</si>
  <si>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</si>
  <si>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</si>
  <si>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</si>
  <si>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</si>
  <si>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</si>
  <si>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</si>
  <si>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</si>
  <si>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</si>
  <si>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</si>
  <si>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</si>
  <si>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</si>
  <si>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</si>
  <si>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</si>
  <si>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</si>
  <si>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</si>
  <si>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</si>
  <si>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</si>
  <si>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</si>
  <si>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</si>
  <si>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</si>
  <si>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</si>
  <si>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</si>
  <si>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</si>
  <si>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</si>
  <si>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</si>
  <si>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</si>
  <si>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</si>
  <si>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</si>
  <si>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</si>
  <si>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</si>
  <si>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</si>
  <si>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</si>
  <si>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</si>
  <si>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</si>
  <si>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</si>
  <si>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</si>
  <si>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</si>
  <si>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</si>
  <si>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</si>
  <si>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</si>
  <si>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</si>
  <si>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</si>
  <si>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</si>
  <si>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</si>
  <si>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</si>
  <si>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</si>
  <si>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</si>
  <si>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</si>
  <si>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</si>
  <si>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</si>
  <si>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</si>
  <si>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</si>
  <si>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</si>
  <si>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</si>
  <si>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</si>
  <si>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</si>
  <si>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</si>
  <si>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</si>
  <si>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</si>
  <si>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</si>
  <si>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</si>
  <si>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</si>
  <si>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</si>
  <si>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</si>
  <si>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</si>
  <si>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</si>
  <si>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</si>
  <si>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</si>
  <si>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</si>
  <si>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</si>
  <si>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</si>
  <si>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</si>
  <si>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</si>
  <si>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</si>
  <si>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</si>
  <si>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</si>
  <si>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</si>
  <si>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</si>
  <si>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</si>
  <si>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</si>
  <si>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</si>
  <si>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</si>
  <si>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</si>
  <si>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</si>
  <si>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</si>
  <si>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</si>
  <si>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</si>
  <si>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</si>
  <si>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</si>
  <si>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</si>
  <si>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</si>
  <si>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</si>
  <si>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</si>
  <si>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</si>
  <si>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</si>
  <si>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</si>
  <si>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</si>
  <si>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</si>
  <si>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</si>
  <si>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</si>
  <si>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</si>
  <si>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</si>
  <si>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</si>
  <si>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</si>
  <si>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</si>
  <si>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</si>
  <si>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</si>
  <si>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</si>
  <si>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</si>
  <si>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</si>
  <si>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</si>
  <si>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</si>
  <si>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</si>
  <si>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</si>
  <si>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</si>
  <si>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</si>
  <si>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</si>
  <si>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</si>
  <si>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</si>
  <si>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</si>
  <si>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</si>
  <si>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</si>
  <si>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</si>
  <si>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</si>
  <si>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</si>
  <si>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</si>
  <si>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</si>
  <si>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</si>
  <si>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</si>
  <si>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</si>
  <si>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</si>
  <si>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</si>
  <si>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</si>
  <si>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</si>
  <si>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</si>
  <si>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</si>
  <si>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</si>
  <si>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</si>
  <si>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</si>
  <si>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</si>
  <si>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</si>
  <si>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</si>
  <si>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</si>
  <si>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</si>
  <si>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</si>
  <si>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</si>
  <si>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</si>
  <si>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</si>
  <si>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</si>
  <si>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</si>
  <si>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</si>
  <si>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</si>
  <si>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</si>
  <si>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</si>
  <si>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</si>
  <si>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</si>
  <si>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</si>
  <si>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</si>
  <si>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</si>
  <si>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</si>
  <si>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</si>
  <si>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</si>
  <si>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</si>
  <si>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</si>
  <si>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</si>
  <si>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</si>
  <si>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</si>
  <si>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</si>
  <si>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</si>
  <si>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</si>
  <si>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</si>
  <si>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</si>
  <si>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</si>
  <si>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</si>
  <si>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</si>
  <si>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</si>
  <si>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</si>
  <si>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</si>
  <si>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</si>
  <si>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</si>
  <si>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</si>
  <si>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</si>
  <si>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</si>
  <si>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</si>
  <si>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</si>
  <si>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</si>
  <si>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</si>
  <si>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</si>
  <si>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</si>
  <si>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</si>
  <si>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</si>
  <si>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</si>
  <si>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</si>
  <si>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</si>
  <si>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</si>
  <si>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</si>
  <si>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</si>
  <si>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</si>
  <si>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</si>
  <si>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</si>
  <si>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</si>
  <si>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</si>
  <si>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</si>
  <si>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</si>
  <si>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</si>
  <si>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</si>
  <si>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</si>
  <si>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</si>
  <si>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</si>
  <si>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</si>
  <si>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</si>
  <si>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</si>
  <si>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</si>
  <si>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</si>
  <si>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</si>
  <si>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</si>
  <si>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</si>
  <si>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</si>
  <si>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</si>
  <si>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</si>
  <si>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</si>
  <si>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</si>
  <si>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</si>
  <si>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</si>
  <si>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</si>
  <si>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</si>
  <si>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</si>
  <si>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</si>
  <si>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</si>
  <si>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</si>
  <si>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</si>
  <si>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</si>
  <si>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</si>
  <si>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</si>
  <si>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</si>
  <si>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</si>
  <si>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</si>
  <si>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</si>
  <si>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</si>
  <si>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</si>
  <si>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</si>
  <si>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</si>
  <si>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</si>
  <si>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</si>
  <si>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</si>
  <si>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</si>
  <si>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</si>
  <si>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</si>
  <si>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</si>
  <si>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</si>
  <si>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</si>
  <si>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</si>
  <si>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</si>
  <si>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</si>
  <si>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</si>
  <si>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</si>
  <si>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</si>
  <si>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</si>
  <si>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</si>
  <si>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</si>
  <si>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</si>
  <si>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</si>
  <si>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</si>
  <si>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</si>
  <si>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</si>
  <si>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</si>
  <si>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</si>
  <si>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</si>
  <si>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</si>
  <si>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</si>
  <si>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</si>
  <si>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</si>
  <si>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</si>
  <si>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</si>
  <si>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</si>
  <si>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</si>
  <si>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</si>
  <si>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</si>
  <si>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</si>
  <si>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</si>
  <si>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</si>
  <si>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</si>
  <si>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</si>
  <si>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</si>
  <si>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</si>
  <si>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</si>
  <si>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</si>
  <si>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</si>
  <si>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</si>
  <si>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</si>
  <si>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</si>
  <si>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</si>
  <si>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</si>
  <si>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</si>
  <si>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</si>
  <si>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</si>
  <si>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</si>
  <si>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</si>
  <si>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</si>
  <si>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</si>
  <si>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</si>
  <si>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</si>
  <si>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</si>
  <si>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</si>
  <si>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</si>
  <si>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</si>
  <si>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</si>
  <si>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</si>
  <si>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</si>
  <si>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</si>
  <si>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</si>
  <si>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</si>
  <si>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</si>
  <si>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</si>
  <si>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</si>
  <si>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</si>
  <si>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</si>
  <si>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</si>
  <si>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</si>
  <si>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</si>
  <si>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</si>
  <si>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</si>
  <si>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</si>
  <si>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</si>
  <si>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</si>
  <si>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</si>
  <si>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</si>
  <si>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</si>
  <si>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</si>
  <si>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</si>
  <si>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</si>
  <si>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</si>
  <si>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</si>
  <si>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</si>
  <si>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</si>
  <si>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</si>
  <si>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</si>
  <si>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</si>
  <si>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</si>
  <si>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</si>
  <si>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</si>
  <si>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</si>
  <si>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</si>
  <si>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</si>
  <si>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</si>
  <si>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</si>
  <si>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</si>
  <si>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</si>
  <si>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</si>
  <si>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</si>
  <si>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</si>
  <si>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</si>
  <si>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</si>
  <si>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</si>
  <si>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</si>
  <si>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</si>
  <si>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</si>
  <si>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</si>
  <si>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</si>
  <si>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</si>
  <si>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</si>
  <si>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</si>
  <si>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</si>
  <si>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</si>
  <si>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</si>
  <si>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</si>
  <si>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</si>
  <si>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</si>
  <si>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</si>
  <si>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</si>
  <si>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</si>
  <si>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</si>
  <si>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</si>
  <si>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</si>
  <si>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</si>
  <si>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</si>
  <si>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</si>
  <si>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</si>
  <si>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</si>
  <si>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</si>
  <si>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</si>
  <si>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</si>
  <si>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</si>
  <si>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</si>
  <si>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</si>
  <si>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</si>
  <si>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</si>
  <si>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</si>
  <si>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</si>
  <si>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</si>
  <si>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</si>
  <si>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</si>
  <si>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</si>
  <si>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</si>
  <si>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</si>
  <si>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</si>
  <si>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</si>
  <si>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</si>
  <si>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</si>
  <si>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</si>
  <si>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</si>
  <si>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</si>
  <si>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</si>
  <si>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</si>
  <si>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</si>
  <si>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</si>
  <si>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</si>
  <si>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</si>
  <si>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</si>
  <si>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</si>
  <si>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</si>
  <si>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</si>
  <si>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</si>
  <si>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</si>
  <si>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</si>
  <si>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</si>
  <si>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</si>
  <si>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</si>
  <si>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</si>
  <si>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</si>
  <si>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</si>
  <si>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</si>
  <si>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</si>
  <si>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</si>
  <si>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</si>
  <si>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</si>
  <si>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</si>
  <si>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</si>
  <si>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</si>
  <si>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</si>
  <si>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</si>
  <si>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</si>
  <si>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</si>
  <si>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</si>
  <si>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</si>
  <si>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</si>
  <si>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</si>
  <si>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</si>
  <si>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</si>
  <si>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</si>
  <si>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</si>
  <si>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</si>
  <si>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</si>
  <si>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</si>
  <si>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</si>
  <si>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</si>
  <si>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</si>
  <si>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</si>
  <si>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</si>
  <si>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</si>
  <si>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</si>
  <si>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</si>
  <si>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</si>
  <si>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</si>
  <si>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</si>
  <si>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</si>
  <si>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</si>
  <si>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</si>
  <si>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</si>
  <si>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</si>
  <si>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</si>
  <si>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</si>
  <si>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</si>
  <si>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</si>
  <si>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</si>
  <si>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</si>
  <si>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</si>
  <si>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</si>
  <si>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</si>
  <si>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</si>
  <si>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</si>
  <si>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</si>
  <si>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</si>
  <si>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</si>
  <si>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</si>
  <si>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</si>
  <si>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</si>
  <si>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</si>
  <si>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</si>
  <si>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</si>
  <si>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</si>
  <si>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</si>
  <si>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</si>
  <si>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</si>
  <si>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</si>
  <si>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</si>
  <si>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</si>
  <si>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</si>
  <si>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</si>
  <si>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</si>
  <si>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</si>
  <si>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</si>
  <si>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</si>
  <si>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</si>
  <si>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</si>
  <si>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</si>
  <si>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</si>
  <si>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</si>
  <si>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</si>
  <si>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</si>
  <si>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</si>
  <si>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</si>
  <si>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</si>
  <si>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</si>
  <si>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</si>
  <si>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</si>
  <si>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</si>
  <si>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</si>
  <si>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</si>
  <si>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</si>
  <si>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</si>
  <si>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</si>
  <si>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</si>
  <si>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</si>
  <si>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</si>
  <si>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</si>
  <si>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</si>
  <si>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</si>
  <si>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</si>
  <si>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</si>
  <si>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</si>
  <si>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</si>
  <si>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</si>
  <si>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</si>
  <si>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</si>
  <si>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</si>
  <si>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</si>
  <si>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</si>
  <si>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</si>
  <si>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</si>
  <si>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</si>
  <si>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</si>
  <si>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</si>
  <si>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</si>
  <si>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</si>
  <si>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</si>
  <si>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</si>
  <si>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</si>
  <si>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</si>
  <si>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</si>
  <si>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</si>
  <si>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</si>
  <si>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</si>
  <si>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</si>
  <si>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</si>
  <si>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</si>
  <si>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</si>
  <si>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</si>
  <si>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</si>
  <si>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</si>
  <si>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</si>
  <si>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</si>
  <si>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</si>
  <si>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</si>
  <si>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</si>
  <si>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</si>
  <si>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</si>
  <si>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</si>
  <si>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</si>
  <si>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</si>
  <si>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</si>
  <si>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</si>
  <si>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</si>
  <si>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</si>
  <si>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</si>
  <si>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</si>
  <si>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</si>
  <si>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</si>
  <si>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</si>
  <si>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</si>
  <si>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</si>
  <si>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</si>
  <si>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</si>
  <si>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</si>
  <si>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</si>
  <si>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</si>
  <si>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</si>
  <si>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</si>
  <si>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</si>
  <si>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</si>
  <si>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</si>
  <si>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</si>
  <si>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</si>
  <si>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</si>
  <si>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</si>
  <si>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</si>
  <si>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</si>
  <si>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</si>
  <si>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</si>
  <si>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</si>
  <si>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</si>
  <si>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</si>
  <si>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</si>
  <si>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</si>
  <si>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</si>
  <si>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</si>
  <si>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</si>
  <si>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</si>
  <si>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</si>
  <si>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</si>
  <si>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</si>
  <si>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</si>
  <si>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</si>
  <si>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</si>
  <si>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</si>
  <si>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</si>
  <si>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</si>
  <si>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</si>
  <si>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</si>
  <si>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</si>
  <si>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</si>
  <si>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</si>
  <si>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</si>
  <si>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</si>
  <si>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</si>
  <si>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</si>
  <si>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</si>
  <si>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</si>
  <si>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</si>
  <si>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</si>
  <si>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</si>
  <si>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</si>
  <si>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</si>
  <si>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</si>
  <si>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</si>
  <si>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</si>
  <si>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</si>
  <si>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</si>
  <si>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</si>
  <si>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</si>
  <si>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</si>
  <si>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</si>
  <si>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</si>
  <si>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</si>
  <si>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</si>
  <si>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</si>
  <si>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</si>
  <si>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</si>
  <si>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</si>
  <si>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</si>
  <si>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</si>
  <si>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</si>
  <si>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</si>
  <si>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</si>
  <si>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</si>
  <si>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</si>
  <si>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</si>
  <si>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</si>
  <si>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</si>
  <si>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</si>
  <si>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</si>
  <si>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</si>
  <si>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</si>
  <si>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</si>
  <si>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</si>
  <si>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</si>
  <si>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</si>
  <si>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</si>
  <si>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</si>
  <si>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</si>
  <si>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</si>
  <si>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</si>
  <si>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</si>
  <si>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</si>
  <si>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</si>
  <si>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</si>
  <si>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</si>
  <si>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</si>
  <si>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</si>
  <si>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</si>
  <si>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</si>
  <si>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</si>
  <si>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</si>
  <si>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</si>
  <si>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</si>
  <si>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</si>
  <si>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</si>
  <si>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</si>
  <si>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</si>
  <si>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</si>
  <si>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</si>
  <si>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</si>
  <si>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</si>
  <si>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</si>
  <si>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</si>
  <si>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</si>
  <si>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</si>
  <si>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</si>
  <si>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</si>
  <si>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</si>
  <si>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</si>
  <si>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</si>
  <si>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</si>
  <si>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</si>
  <si>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</si>
  <si>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</si>
  <si>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</si>
  <si>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</si>
  <si>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</si>
  <si>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</si>
  <si>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</si>
  <si>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</si>
  <si>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</si>
  <si>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</si>
  <si>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</si>
  <si>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</si>
  <si>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</si>
  <si>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</si>
  <si>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</si>
  <si>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</si>
  <si>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</si>
  <si>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</si>
  <si>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</si>
  <si>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</si>
  <si>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</si>
  <si>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</si>
  <si>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</si>
  <si>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</si>
  <si>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</si>
  <si>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</si>
  <si>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</si>
  <si>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</si>
  <si>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</si>
  <si>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</si>
  <si>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</si>
  <si>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</si>
  <si>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</si>
  <si>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</si>
  <si>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</si>
  <si>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</si>
  <si>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</si>
  <si>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</si>
  <si>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</si>
  <si>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</si>
  <si>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</si>
  <si>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</si>
  <si>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</si>
  <si>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</si>
  <si>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</si>
  <si>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</si>
  <si>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</si>
  <si>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</si>
  <si>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</si>
  <si>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</si>
  <si>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</si>
  <si>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</si>
  <si>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</si>
  <si>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</si>
  <si>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</si>
  <si>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</si>
  <si>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</si>
  <si>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</si>
  <si>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</si>
  <si>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</si>
  <si>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</si>
  <si>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</si>
  <si>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</si>
  <si>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</si>
  <si>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</si>
  <si>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</si>
  <si>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</si>
  <si>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</si>
  <si>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</si>
  <si>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</si>
  <si>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</si>
  <si>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</si>
  <si>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</si>
  <si>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</si>
  <si>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</si>
  <si>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</si>
  <si>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</si>
  <si>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</si>
  <si>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</si>
  <si>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</si>
  <si>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</si>
  <si>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</si>
  <si>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</si>
  <si>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</si>
  <si>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</si>
  <si>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</si>
  <si>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</si>
  <si>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</si>
  <si>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</si>
  <si>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</si>
  <si>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</si>
  <si>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</si>
  <si>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</si>
  <si>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</si>
  <si>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</si>
  <si>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</si>
  <si>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</si>
  <si>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</si>
  <si>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</si>
  <si>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</si>
  <si>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</si>
  <si>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</si>
  <si>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</si>
  <si>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</si>
  <si>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</si>
  <si>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</si>
  <si>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</si>
  <si>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</si>
  <si>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</si>
  <si>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</si>
  <si>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</si>
  <si>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</si>
  <si>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</si>
  <si>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</si>
  <si>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</si>
  <si>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</si>
  <si>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</si>
  <si>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</si>
  <si>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</si>
  <si>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</si>
  <si>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</si>
  <si>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</si>
  <si>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</si>
  <si>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</si>
  <si>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</si>
  <si>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</si>
  <si>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</si>
  <si>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</si>
  <si>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</si>
  <si>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</si>
  <si>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</si>
  <si>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</si>
  <si>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</si>
  <si>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</si>
  <si>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</si>
  <si>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</si>
  <si>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</si>
  <si>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</si>
  <si>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</si>
  <si>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</si>
  <si>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</si>
  <si>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</si>
  <si>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</si>
  <si>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</si>
  <si>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</si>
  <si>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</si>
  <si>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</si>
  <si>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</si>
  <si>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</si>
  <si>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</si>
  <si>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</si>
  <si>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</si>
  <si>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</si>
  <si>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</si>
  <si>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</si>
  <si>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</si>
  <si>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</si>
  <si>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</si>
  <si>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</si>
  <si>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</si>
  <si>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</si>
  <si>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</si>
  <si>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</si>
  <si>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</si>
  <si>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</si>
  <si>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</si>
  <si>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</si>
  <si>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</si>
  <si>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</si>
  <si>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</si>
  <si>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</si>
  <si>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</si>
  <si>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</si>
  <si>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</si>
  <si>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</si>
  <si>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</si>
  <si>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</si>
  <si>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</si>
  <si>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</si>
  <si>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</si>
  <si>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</si>
  <si>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</si>
  <si>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</si>
  <si>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</si>
  <si>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</si>
  <si>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</si>
  <si>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</si>
  <si>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</si>
  <si>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</si>
  <si>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</si>
  <si>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</si>
  <si>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</si>
  <si>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</si>
  <si>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</si>
  <si>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</si>
  <si>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</si>
  <si>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</si>
  <si>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</si>
  <si>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</si>
  <si>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</si>
  <si>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</si>
  <si>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</si>
  <si>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</si>
  <si>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</si>
  <si>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</si>
  <si>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</si>
  <si>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</si>
  <si>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</si>
  <si>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</si>
  <si>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</si>
  <si>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</si>
  <si>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</si>
  <si>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</si>
  <si>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</si>
  <si>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</si>
  <si>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</si>
  <si>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</si>
  <si>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</si>
  <si>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</si>
  <si>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</si>
  <si>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</si>
  <si>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</si>
  <si>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</si>
  <si>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</si>
  <si>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</si>
  <si>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</si>
  <si>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</si>
  <si>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</si>
  <si>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</si>
  <si>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</si>
  <si>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</si>
  <si>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</si>
  <si>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</si>
  <si>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</si>
  <si>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</si>
  <si>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</si>
  <si>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</si>
  <si>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</si>
  <si>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</si>
  <si>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</si>
  <si>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</si>
  <si>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</si>
  <si>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</si>
  <si>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</si>
  <si>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</si>
  <si>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</si>
  <si>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</si>
  <si>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</si>
  <si>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</si>
  <si>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</si>
  <si>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</si>
  <si>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</si>
  <si>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</si>
  <si>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</si>
  <si>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</si>
  <si>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</si>
  <si>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</si>
  <si>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</si>
  <si>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</si>
  <si>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</si>
  <si>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</si>
  <si>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</si>
  <si>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</si>
  <si>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</si>
  <si>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</si>
  <si>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</si>
  <si>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</si>
  <si>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</si>
  <si>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</si>
  <si>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</si>
  <si>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</si>
  <si>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</si>
  <si>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</si>
  <si>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</si>
  <si>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</si>
  <si>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</si>
  <si>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</si>
  <si>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</si>
  <si>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</si>
  <si>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</si>
  <si>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</si>
  <si>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</si>
  <si>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</si>
  <si>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</si>
  <si>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</si>
  <si>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</si>
  <si>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</si>
  <si>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</si>
  <si>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</si>
  <si>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</si>
  <si>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</si>
  <si>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</si>
  <si>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</si>
  <si>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</si>
  <si>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</si>
  <si>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</si>
  <si>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</si>
  <si>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</si>
  <si>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</si>
  <si>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</si>
  <si>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</si>
  <si>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</si>
  <si>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</si>
  <si>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</si>
  <si>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</si>
  <si>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</si>
  <si>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</si>
  <si>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</si>
  <si>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</si>
  <si>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</si>
  <si>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</si>
  <si>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</si>
  <si>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</si>
  <si>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</si>
  <si>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</si>
  <si>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</si>
  <si>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</si>
  <si>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</si>
  <si>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</si>
  <si>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</si>
  <si>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</si>
  <si>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</si>
  <si>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</si>
  <si>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</si>
  <si>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</si>
  <si>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</si>
  <si>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</si>
  <si>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</si>
  <si>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</si>
  <si>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</si>
  <si>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</si>
  <si>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</si>
  <si>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</si>
  <si>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</si>
  <si>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</si>
  <si>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</si>
  <si>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</si>
  <si>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</si>
  <si>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</si>
  <si>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</si>
  <si>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</si>
  <si>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</si>
  <si>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</si>
  <si>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</si>
  <si>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</si>
  <si>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</si>
  <si>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</si>
  <si>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</si>
  <si>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</si>
  <si>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</si>
  <si>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</si>
  <si>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</si>
  <si>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</si>
  <si>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</si>
  <si>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</si>
  <si>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</si>
  <si>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</si>
  <si>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</si>
  <si>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</si>
  <si>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</si>
  <si>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</si>
  <si>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</si>
  <si>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</si>
  <si>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</si>
  <si>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</si>
  <si>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</si>
  <si>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</si>
  <si>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</si>
  <si>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</si>
  <si>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</si>
  <si>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</si>
  <si>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</si>
  <si>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</si>
  <si>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</si>
  <si>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</si>
  <si>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</si>
  <si>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</si>
  <si>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</si>
  <si>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</si>
  <si>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</si>
  <si>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</si>
  <si>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</si>
  <si>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</si>
  <si>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</si>
  <si>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</si>
  <si>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</si>
  <si>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</si>
  <si>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</si>
  <si>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</si>
  <si>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</si>
  <si>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</si>
  <si>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</si>
  <si>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</si>
  <si>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</si>
  <si>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</si>
  <si>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</si>
  <si>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</si>
  <si>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</si>
  <si>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</si>
  <si>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</si>
  <si>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</si>
  <si>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</si>
  <si>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</si>
  <si>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</si>
  <si>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</si>
  <si>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</si>
  <si>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</si>
  <si>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</si>
  <si>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</si>
  <si>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</si>
  <si>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</si>
  <si>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</si>
  <si>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</si>
  <si>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</si>
  <si>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</si>
  <si>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</si>
  <si>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</si>
  <si>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</si>
  <si>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</si>
  <si>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</si>
  <si>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</si>
  <si>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</si>
  <si>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</si>
  <si>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</si>
  <si>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</si>
  <si>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</si>
  <si>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</si>
  <si>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</si>
  <si>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</si>
  <si>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</si>
  <si>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</si>
  <si>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</si>
  <si>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</si>
  <si>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</si>
  <si>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</si>
  <si>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</si>
  <si>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</si>
  <si>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</si>
  <si>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</si>
  <si>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</si>
  <si>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</si>
  <si>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</si>
  <si>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</si>
  <si>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</si>
  <si>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</si>
  <si>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</si>
  <si>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</si>
  <si>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</si>
  <si>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</si>
  <si>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</si>
  <si>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</si>
  <si>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</si>
  <si>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</si>
  <si>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</si>
  <si>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</si>
  <si>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</si>
  <si>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</si>
  <si>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</si>
  <si>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</si>
  <si>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</si>
  <si>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</si>
  <si>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</si>
  <si>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</si>
  <si>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</si>
  <si>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</si>
  <si>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</si>
  <si>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</si>
  <si>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</si>
  <si>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</si>
  <si>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</si>
  <si>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</si>
  <si>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</si>
  <si>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</si>
  <si>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</si>
  <si>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</si>
  <si>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</si>
  <si>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</si>
  <si>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</si>
  <si>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</si>
  <si>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</si>
  <si>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</si>
  <si>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</si>
  <si>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</si>
  <si>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</si>
  <si>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</si>
  <si>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</si>
  <si>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</si>
  <si>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</si>
  <si>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</si>
  <si>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</si>
  <si>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</si>
  <si>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</si>
  <si>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</si>
  <si>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</si>
  <si>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</si>
  <si>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</si>
  <si>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</si>
  <si>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</si>
  <si>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</si>
  <si>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</si>
  <si>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</si>
  <si>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</si>
  <si>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</si>
  <si>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</si>
  <si>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</si>
  <si>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</si>
  <si>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</si>
  <si>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</si>
  <si>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</si>
  <si>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</si>
  <si>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</si>
  <si>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</si>
  <si>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</si>
  <si>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</si>
  <si>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</si>
  <si>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</si>
  <si>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</si>
  <si>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</si>
  <si>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</si>
  <si>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</si>
  <si>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</si>
  <si>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</si>
  <si>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</si>
  <si>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</si>
  <si>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</si>
  <si>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</si>
  <si>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</si>
  <si>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</si>
  <si>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</si>
  <si>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</si>
  <si>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</si>
  <si>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</si>
  <si>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</si>
  <si>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</si>
  <si>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</si>
  <si>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</si>
  <si>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</si>
  <si>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</si>
  <si>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</si>
  <si>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</si>
  <si>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</si>
  <si>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</si>
  <si>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</si>
  <si>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</si>
  <si>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</si>
  <si>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</si>
  <si>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</si>
  <si>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</si>
  <si>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</si>
  <si>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</si>
  <si>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</si>
  <si>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</si>
  <si>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</si>
  <si>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</si>
  <si>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</si>
  <si>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</si>
  <si>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</si>
  <si>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</si>
  <si>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</si>
  <si>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</si>
  <si>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</si>
  <si>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</si>
  <si>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</si>
  <si>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</si>
  <si>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</si>
  <si>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</si>
  <si>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</si>
  <si>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</si>
  <si>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</si>
  <si>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</si>
  <si>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</si>
  <si>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</si>
  <si>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</si>
  <si>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</si>
  <si>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</si>
  <si>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</si>
  <si>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</si>
  <si>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</si>
  <si>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</si>
  <si>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</si>
  <si>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</si>
  <si>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</si>
  <si>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</si>
  <si>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</si>
  <si>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</si>
  <si>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</si>
  <si>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</si>
  <si>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</si>
  <si>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</si>
  <si>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</si>
  <si>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</si>
  <si>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</si>
  <si>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</si>
  <si>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</si>
  <si>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</si>
  <si>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</si>
  <si>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</si>
  <si>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</si>
  <si>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</si>
  <si>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</si>
  <si>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</si>
  <si>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</si>
  <si>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</si>
  <si>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</si>
  <si>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</si>
  <si>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</si>
  <si>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</si>
  <si>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</si>
  <si>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</si>
  <si>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</si>
  <si>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</si>
  <si>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</si>
  <si>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</si>
  <si>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</si>
  <si>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</si>
  <si>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</si>
  <si>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</si>
  <si>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</si>
  <si>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</si>
  <si>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</si>
  <si>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</si>
  <si>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</si>
  <si>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</si>
  <si>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</si>
  <si>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</si>
  <si>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</si>
  <si>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</si>
  <si>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</si>
  <si>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</si>
  <si>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</si>
  <si>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</si>
  <si>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</si>
  <si>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</si>
  <si>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</si>
  <si>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</si>
  <si>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</si>
  <si>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</si>
  <si>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</si>
  <si>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</si>
  <si>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</si>
  <si>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</si>
  <si>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</si>
  <si>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</si>
  <si>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</si>
  <si>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</si>
  <si>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</si>
  <si>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</si>
  <si>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</si>
  <si>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</si>
  <si>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</si>
  <si>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</si>
  <si>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</si>
  <si>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</si>
  <si>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</si>
  <si>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</si>
  <si>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</si>
  <si>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</si>
  <si>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</si>
  <si>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</si>
  <si>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</si>
  <si>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</si>
  <si>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</si>
  <si>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</si>
  <si>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</si>
  <si>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</si>
  <si>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</si>
  <si>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</si>
  <si>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</si>
  <si>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</si>
  <si>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</si>
  <si>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</si>
  <si>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</si>
  <si>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</si>
  <si>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</si>
  <si>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</si>
  <si>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</si>
  <si>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</si>
  <si>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</si>
  <si>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</si>
  <si>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</si>
  <si>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</si>
  <si>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</si>
  <si>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</si>
  <si>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</si>
  <si>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</si>
  <si>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</si>
  <si>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</si>
  <si>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</si>
  <si>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</si>
  <si>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</si>
  <si>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</si>
  <si>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</si>
  <si>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</si>
  <si>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</si>
  <si>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</si>
  <si>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</si>
  <si>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</si>
  <si>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</si>
  <si>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</si>
  <si>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</si>
  <si>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</si>
  <si>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</si>
  <si>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</si>
  <si>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</si>
  <si>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</si>
  <si>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</si>
  <si>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</si>
  <si>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</si>
  <si>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</si>
  <si>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</si>
  <si>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</si>
  <si>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</si>
  <si>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</si>
  <si>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</si>
  <si>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</si>
  <si>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</si>
  <si>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</si>
  <si>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</si>
  <si>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</si>
  <si>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</si>
  <si>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</si>
  <si>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</si>
  <si>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</si>
  <si>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</si>
  <si>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</si>
  <si>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</si>
  <si>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</si>
  <si>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</si>
  <si>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</si>
  <si>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</si>
  <si>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</si>
  <si>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</si>
  <si>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</si>
  <si>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</si>
  <si>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</si>
  <si>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</si>
  <si>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</si>
  <si>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</si>
  <si>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</si>
  <si>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</si>
  <si>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</si>
  <si>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</si>
  <si>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</si>
  <si>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</si>
  <si>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</si>
  <si>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</si>
  <si>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</si>
  <si>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</si>
  <si>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</si>
  <si>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</si>
  <si>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</si>
  <si>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</si>
  <si>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</si>
  <si>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</si>
  <si>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</si>
  <si>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</si>
  <si>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</si>
  <si>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</si>
  <si>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</si>
  <si>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</si>
  <si>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</si>
  <si>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</si>
  <si>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</si>
  <si>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</si>
  <si>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</si>
  <si>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</si>
  <si>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</si>
  <si>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</si>
  <si>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</si>
  <si>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</si>
  <si>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</si>
  <si>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</si>
  <si>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</si>
  <si>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</si>
  <si>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</si>
  <si>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</si>
  <si>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</si>
  <si>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</si>
  <si>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</si>
  <si>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</si>
  <si>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</si>
  <si>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</si>
  <si>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</si>
  <si>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</si>
  <si>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</si>
  <si>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</si>
  <si>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</si>
  <si>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</si>
  <si>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</si>
  <si>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</si>
  <si>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</si>
  <si>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</si>
  <si>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</si>
  <si>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</si>
  <si>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</si>
  <si>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</si>
  <si>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</si>
  <si>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</si>
  <si>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</si>
  <si>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</si>
  <si>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</si>
  <si>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</si>
  <si>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</si>
  <si>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</si>
  <si>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</si>
  <si>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</si>
  <si>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</si>
  <si>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</si>
  <si>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</si>
  <si>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</si>
  <si>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</si>
  <si>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</si>
  <si>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</si>
  <si>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</si>
  <si>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</si>
  <si>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</si>
  <si>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</si>
  <si>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</si>
  <si>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</si>
  <si>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</si>
  <si>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</si>
  <si>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</si>
  <si>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</si>
  <si>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</si>
  <si>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</si>
  <si>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</si>
  <si>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</si>
  <si>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</si>
  <si>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</si>
  <si>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</si>
  <si>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</si>
  <si>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</si>
  <si>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</si>
  <si>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</si>
  <si>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</si>
  <si>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</si>
  <si>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</si>
  <si>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</si>
  <si>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</si>
  <si>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</si>
  <si>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</si>
  <si>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</si>
  <si>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</si>
  <si>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</si>
  <si>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</si>
  <si>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</si>
  <si>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</si>
  <si>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</si>
  <si>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</si>
  <si>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</si>
  <si>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</si>
  <si>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</si>
  <si>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</si>
  <si>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</si>
  <si>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</si>
  <si>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</si>
  <si>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</si>
  <si>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</si>
  <si>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</si>
  <si>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</si>
  <si>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</si>
  <si>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</si>
  <si>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</si>
  <si>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</si>
  <si>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</si>
  <si>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</si>
  <si>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</si>
  <si>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</si>
  <si>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</si>
  <si>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</si>
  <si>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</si>
  <si>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</si>
  <si>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</si>
  <si>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</si>
  <si>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</si>
  <si>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</si>
  <si>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</si>
  <si>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</si>
  <si>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</si>
  <si>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</si>
  <si>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</si>
  <si>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</si>
  <si>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</si>
  <si>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</si>
  <si>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</si>
  <si>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</si>
  <si>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</si>
  <si>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</si>
  <si>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</si>
  <si>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</si>
  <si>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</si>
  <si>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</si>
  <si>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</si>
  <si>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</si>
  <si>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</si>
  <si>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</si>
  <si>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</si>
  <si>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</si>
  <si>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</si>
  <si>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</si>
  <si>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</si>
  <si>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</si>
  <si>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</si>
  <si>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</si>
  <si>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</si>
  <si>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</si>
  <si>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</si>
  <si>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</si>
  <si>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</si>
  <si>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</si>
  <si>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</si>
  <si>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</si>
  <si>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</si>
  <si>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</si>
  <si>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</si>
  <si>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</si>
  <si>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</si>
  <si>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</si>
  <si>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</si>
  <si>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</si>
  <si>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</si>
  <si>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</si>
  <si>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</si>
  <si>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</si>
  <si>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</si>
  <si>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</si>
  <si>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</si>
  <si>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</si>
  <si>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</si>
  <si>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</si>
  <si>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</si>
  <si>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</si>
  <si>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</si>
  <si>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</si>
  <si>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</si>
  <si>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</si>
  <si>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</si>
  <si>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</si>
  <si>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</si>
  <si>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</si>
  <si>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</si>
  <si>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</si>
  <si>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</si>
  <si>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</si>
  <si>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</si>
  <si>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</si>
  <si>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</si>
  <si>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</si>
  <si>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</si>
  <si>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</si>
  <si>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</si>
  <si>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</si>
  <si>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</si>
  <si>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</si>
  <si>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</si>
  <si>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</si>
  <si>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</si>
  <si>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</si>
  <si>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</si>
  <si>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</si>
  <si>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</si>
  <si>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</si>
  <si>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</si>
  <si>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</si>
  <si>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</si>
  <si>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</si>
  <si>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</si>
  <si>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</si>
  <si>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</si>
  <si>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</si>
  <si>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</si>
  <si>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</si>
  <si>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</si>
  <si>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</si>
  <si>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</si>
  <si>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</si>
  <si>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</si>
  <si>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</si>
  <si>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</si>
  <si>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</si>
  <si>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</si>
  <si>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</si>
  <si>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</si>
  <si>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</si>
  <si>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</si>
  <si>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</si>
  <si>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</si>
  <si>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</si>
  <si>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</si>
  <si>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</si>
  <si>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</si>
  <si>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</si>
  <si>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</si>
  <si>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</si>
  <si>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</si>
  <si>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</si>
  <si>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</si>
  <si>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</si>
  <si>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</si>
  <si>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</si>
  <si>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</si>
  <si>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</si>
  <si>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</si>
  <si>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</si>
  <si>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</si>
  <si>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</si>
  <si>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</si>
  <si>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</si>
  <si>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</si>
  <si>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</si>
  <si>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</si>
  <si>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</si>
  <si>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</si>
  <si>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</si>
  <si>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</si>
  <si>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</si>
  <si>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</si>
  <si>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</si>
  <si>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</si>
  <si>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</si>
  <si>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</si>
  <si>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</si>
  <si>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</si>
  <si>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</si>
  <si>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</si>
  <si>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</si>
  <si>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</si>
  <si>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</si>
  <si>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</si>
  <si>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</si>
  <si>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</si>
  <si>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</si>
  <si>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</si>
  <si>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</si>
  <si>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</si>
  <si>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</si>
  <si>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</si>
  <si>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</si>
  <si>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</si>
  <si>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</si>
  <si>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</si>
  <si>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</si>
  <si>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</si>
  <si>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</si>
  <si>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</si>
  <si>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</si>
  <si>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</si>
  <si>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</si>
  <si>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</si>
  <si>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</si>
  <si>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</si>
  <si>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</si>
  <si>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</si>
  <si>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</si>
  <si>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</si>
  <si>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</si>
  <si>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</si>
  <si>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</si>
  <si>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</si>
  <si>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</si>
  <si>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</si>
  <si>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</si>
  <si>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</si>
  <si>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</si>
  <si>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</si>
  <si>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</si>
  <si>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</si>
  <si>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</si>
  <si>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</si>
  <si>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</si>
  <si>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</si>
  <si>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</si>
  <si>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</si>
  <si>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</si>
  <si>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</si>
  <si>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</si>
  <si>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</si>
  <si>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</si>
  <si>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</si>
  <si>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</si>
  <si>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</si>
  <si>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</si>
  <si>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</si>
  <si>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</si>
  <si>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</si>
  <si>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</si>
  <si>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</si>
  <si>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</si>
  <si>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</si>
  <si>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</si>
  <si>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</si>
  <si>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</si>
  <si>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</si>
  <si>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</si>
  <si>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</si>
  <si>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</si>
  <si>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</si>
  <si>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</si>
  <si>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</si>
  <si>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</si>
  <si>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</si>
  <si>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</si>
  <si>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</si>
  <si>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</si>
  <si>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</si>
  <si>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</si>
  <si>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</si>
  <si>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</si>
  <si>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</si>
  <si>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</si>
  <si>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</si>
  <si>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</si>
  <si>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</si>
  <si>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</si>
  <si>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</si>
  <si>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</si>
  <si>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</si>
  <si>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</si>
  <si>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</si>
  <si>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</si>
  <si>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</si>
  <si>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</si>
  <si>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</si>
  <si>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</si>
  <si>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</si>
  <si>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</si>
  <si>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</si>
  <si>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</si>
  <si>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</si>
  <si>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</si>
  <si>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</si>
  <si>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</si>
  <si>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</si>
  <si>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</si>
  <si>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</si>
  <si>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</si>
  <si>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</si>
  <si>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</si>
  <si>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</si>
  <si>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</si>
  <si>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</si>
  <si>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</si>
  <si>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</si>
  <si>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</si>
  <si>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</si>
  <si>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</si>
  <si>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</si>
  <si>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</si>
  <si>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</si>
  <si>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</si>
  <si>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</si>
  <si>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</si>
  <si>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</si>
  <si>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</si>
  <si>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</si>
  <si>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</si>
  <si>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</si>
  <si>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</si>
  <si>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</si>
  <si>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</si>
  <si>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</si>
  <si>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</si>
  <si>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</si>
  <si>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</si>
  <si>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</si>
  <si>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</si>
  <si>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</si>
  <si>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</si>
  <si>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</si>
  <si>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</si>
  <si>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</si>
  <si>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</si>
  <si>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</si>
  <si>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</si>
  <si>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</si>
  <si>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</si>
  <si>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</si>
  <si>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</si>
  <si>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</si>
  <si>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</si>
  <si>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</si>
  <si>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</si>
  <si>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</si>
  <si>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</si>
  <si>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</si>
  <si>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</si>
  <si>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</si>
  <si>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</si>
  <si>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</si>
  <si>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</si>
  <si>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</si>
  <si>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</si>
  <si>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</si>
  <si>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</si>
  <si>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</si>
  <si>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</si>
  <si>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</si>
  <si>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</si>
  <si>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</si>
  <si>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</si>
  <si>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</si>
  <si>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</si>
  <si>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</si>
  <si>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</si>
  <si>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</si>
  <si>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</si>
  <si>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</si>
  <si>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</si>
  <si>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</si>
  <si>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</si>
  <si>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</si>
  <si>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</si>
  <si>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</si>
  <si>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</si>
  <si>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</si>
  <si>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</si>
  <si>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</si>
  <si>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</si>
  <si>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</si>
  <si>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</si>
  <si>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</si>
  <si>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</si>
  <si>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</si>
  <si>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</si>
  <si>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</si>
  <si>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</si>
  <si>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</si>
  <si>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</si>
  <si>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</si>
  <si>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</si>
  <si>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</si>
  <si>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</si>
  <si>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</si>
  <si>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</si>
  <si>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</si>
  <si>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</si>
  <si>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</si>
  <si>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</si>
  <si>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</si>
  <si>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</si>
  <si>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</si>
  <si>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</si>
  <si>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</si>
  <si>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</si>
  <si>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</si>
  <si>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</si>
  <si>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</si>
  <si>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</si>
  <si>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</si>
  <si>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</si>
  <si>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</si>
  <si>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</si>
  <si>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</si>
  <si>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</si>
  <si>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</si>
  <si>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</si>
  <si>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</si>
  <si>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</si>
  <si>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</si>
  <si>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</si>
  <si>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</si>
  <si>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</si>
  <si>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</si>
  <si>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</si>
  <si>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</si>
  <si>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</si>
  <si>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</si>
  <si>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</si>
  <si>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</si>
  <si>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</si>
  <si>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</si>
  <si>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</si>
  <si>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</si>
  <si>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</si>
  <si>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</si>
  <si>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</si>
  <si>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</si>
  <si>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</si>
  <si>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</si>
  <si>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</si>
  <si>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</si>
  <si>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</si>
  <si>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</si>
  <si>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</si>
  <si>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</si>
  <si>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</si>
  <si>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</si>
  <si>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</si>
  <si>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</si>
  <si>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</si>
  <si>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</si>
  <si>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</si>
  <si>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</si>
  <si>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</si>
  <si>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</si>
  <si>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</si>
  <si>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</si>
  <si>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</si>
  <si>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</si>
  <si>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</si>
  <si>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</si>
  <si>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</si>
  <si>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</si>
  <si>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</si>
  <si>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</si>
  <si>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</si>
  <si>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</si>
  <si>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</si>
  <si>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</si>
  <si>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</si>
  <si>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</si>
  <si>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</si>
  <si>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</si>
  <si>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</si>
  <si>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</si>
  <si>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</si>
  <si>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</si>
  <si>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</si>
  <si>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</si>
  <si>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</si>
  <si>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</si>
  <si>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</si>
  <si>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</si>
  <si>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</si>
  <si>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</si>
  <si>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</si>
  <si>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</si>
  <si>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</si>
  <si>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</si>
  <si>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</si>
  <si>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</si>
  <si>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</si>
  <si>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</si>
  <si>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</si>
  <si>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</si>
  <si>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</si>
  <si>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</si>
  <si>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</si>
  <si>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</si>
  <si>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</si>
  <si>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</si>
  <si>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</si>
  <si>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</si>
  <si>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</si>
  <si>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</si>
  <si>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</si>
  <si>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</si>
  <si>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</si>
  <si>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</si>
  <si>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</si>
  <si>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</si>
  <si>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</si>
  <si>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</si>
  <si>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</si>
  <si>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</si>
  <si>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</si>
  <si>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</si>
  <si>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</si>
  <si>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</si>
  <si>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</si>
  <si>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</si>
  <si>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</si>
  <si>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</si>
  <si>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</si>
  <si>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</si>
  <si>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</si>
  <si>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</si>
  <si>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</si>
  <si>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</si>
  <si>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</si>
  <si>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</si>
  <si>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</si>
  <si>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</si>
  <si>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</si>
  <si>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</si>
  <si>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</si>
  <si>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</si>
  <si>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</si>
  <si>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</si>
  <si>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</si>
  <si>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</si>
  <si>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</si>
  <si>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</si>
  <si>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</si>
  <si>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</si>
  <si>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</si>
  <si>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</si>
  <si>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</si>
  <si>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</si>
  <si>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</si>
  <si>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</si>
  <si>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</si>
  <si>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</si>
  <si>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</si>
  <si>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</si>
  <si>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</si>
  <si>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</si>
  <si>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</si>
  <si>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</si>
  <si>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</si>
  <si>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</si>
  <si>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</si>
  <si>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</si>
  <si>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</si>
  <si>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</si>
  <si>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</si>
  <si>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</si>
  <si>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</si>
  <si>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</si>
  <si>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</si>
  <si>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</si>
  <si>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</si>
  <si>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</si>
  <si>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</si>
  <si>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</si>
  <si>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</si>
  <si>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</si>
  <si>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</si>
  <si>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</si>
  <si>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</si>
  <si>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</si>
  <si>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</si>
  <si>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</si>
  <si>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</si>
  <si>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</si>
  <si>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</si>
  <si>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</si>
  <si>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</si>
  <si>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</si>
  <si>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</si>
  <si>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</si>
  <si>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</si>
  <si>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</si>
  <si>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</si>
  <si>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</si>
  <si>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</si>
  <si>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</si>
  <si>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</si>
  <si>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</si>
  <si>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</si>
  <si>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</si>
  <si>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</si>
  <si>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</si>
  <si>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</si>
  <si>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</si>
  <si>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</si>
  <si>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</si>
  <si>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</si>
  <si>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</si>
  <si>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</si>
  <si>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</si>
  <si>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</si>
  <si>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</si>
  <si>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</si>
  <si>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</si>
  <si>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</si>
  <si>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</si>
  <si>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</si>
  <si>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</si>
  <si>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</si>
  <si>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</si>
  <si>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</si>
  <si>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</si>
  <si>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</si>
  <si>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</si>
  <si>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</si>
  <si>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</si>
  <si>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</si>
  <si>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</si>
  <si>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</si>
  <si>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</si>
  <si>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</si>
  <si>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</si>
  <si>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</si>
  <si>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</si>
  <si>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</si>
  <si>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</si>
  <si>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</si>
  <si>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</si>
  <si>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</si>
  <si>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</si>
  <si>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</si>
  <si>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</si>
  <si>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</si>
  <si>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</si>
  <si>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</si>
  <si>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</si>
  <si>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</si>
  <si>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</si>
  <si>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</si>
  <si>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</si>
  <si>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</si>
  <si>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</si>
  <si>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</si>
  <si>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</si>
  <si>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</si>
  <si>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</si>
  <si>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</si>
  <si>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</si>
  <si>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</si>
  <si>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</si>
  <si>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</si>
  <si>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</si>
  <si>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</si>
  <si>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</si>
  <si>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</si>
  <si>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</si>
  <si>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</si>
  <si>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</si>
  <si>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</si>
  <si>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</si>
  <si>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</si>
  <si>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</si>
  <si>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</si>
  <si>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</si>
  <si>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</si>
  <si>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</si>
  <si>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</si>
  <si>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</si>
  <si>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</si>
  <si>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</si>
  <si>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</si>
  <si>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</si>
  <si>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</si>
  <si>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</si>
  <si>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</si>
  <si>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</si>
  <si>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</si>
  <si>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</si>
  <si>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</si>
  <si>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</si>
  <si>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</si>
  <si>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</si>
  <si>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</si>
  <si>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</si>
  <si>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</si>
  <si>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</si>
  <si>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</si>
  <si>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</si>
  <si>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</si>
  <si>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</si>
  <si>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</si>
  <si>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</si>
  <si>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</si>
  <si>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</si>
  <si>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</si>
  <si>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</si>
  <si>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</si>
  <si>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</si>
  <si>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</si>
  <si>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</si>
  <si>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</si>
  <si>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</si>
  <si>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</si>
  <si>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</si>
  <si>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</si>
  <si>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</si>
  <si>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</si>
  <si>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</si>
  <si>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</si>
  <si>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</si>
  <si>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</si>
  <si>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</si>
  <si>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</si>
  <si>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</si>
  <si>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</si>
  <si>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</si>
  <si>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</si>
  <si>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</si>
  <si>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</si>
  <si>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</si>
  <si>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</si>
  <si>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</si>
  <si>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</si>
  <si>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</si>
  <si>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</si>
  <si>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</si>
  <si>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</si>
  <si>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</si>
  <si>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</si>
  <si>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</si>
  <si>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</si>
  <si>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</si>
  <si>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</si>
  <si>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</si>
  <si>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</si>
  <si>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</si>
  <si>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</si>
  <si>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</si>
  <si>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</si>
  <si>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</si>
  <si>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</si>
  <si>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</si>
  <si>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</si>
  <si>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</si>
  <si>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</si>
  <si>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</si>
  <si>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</si>
  <si>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</si>
  <si>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</si>
  <si>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</si>
  <si>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</si>
  <si>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</si>
  <si>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</si>
  <si>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</si>
  <si>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</si>
  <si>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</si>
  <si>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</si>
  <si>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</si>
  <si>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</si>
  <si>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</si>
  <si>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</si>
  <si>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</si>
  <si>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</si>
  <si>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</si>
  <si>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</si>
  <si>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</si>
  <si>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</si>
  <si>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</si>
  <si>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</si>
  <si>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</si>
  <si>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</si>
  <si>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</si>
  <si>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</si>
  <si>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</si>
  <si>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</si>
  <si>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</si>
  <si>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</si>
  <si>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</si>
  <si>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</si>
  <si>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</si>
  <si>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</si>
  <si>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</si>
  <si>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</si>
  <si>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</si>
  <si>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</si>
  <si>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</si>
  <si>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</si>
  <si>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</si>
  <si>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</si>
  <si>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</si>
  <si>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</si>
  <si>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</si>
  <si>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</si>
  <si>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</si>
  <si>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</si>
  <si>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</si>
  <si>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</si>
  <si>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</si>
  <si>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</si>
  <si>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</si>
  <si>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</si>
  <si>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</si>
  <si>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</si>
  <si>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</si>
  <si>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</si>
  <si>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</si>
  <si>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</si>
  <si>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</si>
  <si>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</si>
  <si>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</si>
  <si>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</si>
  <si>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</si>
  <si>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</si>
  <si>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</si>
  <si>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</si>
  <si>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</si>
  <si>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</si>
  <si>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</si>
  <si>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</si>
  <si>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</si>
  <si>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</si>
  <si>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</si>
  <si>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</si>
  <si>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</si>
  <si>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</si>
  <si>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</si>
  <si>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</si>
  <si>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</si>
  <si>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</si>
  <si>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</si>
  <si>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</si>
  <si>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</si>
  <si>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</si>
  <si>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</si>
  <si>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</si>
  <si>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</si>
  <si>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</si>
  <si>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</si>
  <si>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</si>
  <si>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</si>
  <si>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</si>
  <si>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</si>
  <si>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</si>
  <si>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</si>
  <si>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</si>
  <si>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</si>
  <si>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</si>
  <si>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</si>
  <si>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</si>
  <si>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</si>
  <si>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</si>
  <si>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</si>
  <si>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</si>
  <si>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</si>
  <si>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</si>
  <si>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</si>
  <si>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</si>
  <si>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</si>
  <si>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</si>
  <si>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</si>
  <si>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</si>
  <si>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</si>
  <si>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</si>
  <si>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</si>
  <si>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</si>
  <si>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</si>
  <si>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</si>
  <si>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</si>
  <si>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</si>
  <si>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</si>
  <si>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</si>
  <si>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</si>
  <si>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</si>
  <si>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</si>
  <si>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</si>
  <si>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</si>
  <si>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</si>
  <si>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</si>
  <si>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</si>
  <si>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</si>
  <si>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</si>
  <si>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</si>
  <si>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</si>
  <si>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</si>
  <si>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</si>
  <si>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</si>
  <si>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</si>
  <si>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</si>
  <si>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</si>
  <si>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</si>
  <si>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</si>
  <si>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</si>
  <si>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</si>
  <si>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</si>
  <si>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</si>
  <si>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</si>
  <si>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</si>
  <si>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</si>
  <si>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</si>
  <si>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</si>
  <si>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</si>
  <si>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</si>
  <si>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</si>
  <si>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</si>
  <si>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</si>
  <si>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</si>
  <si>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</si>
  <si>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</si>
  <si>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</si>
  <si>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</si>
  <si>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</si>
  <si>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</si>
  <si>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</si>
  <si>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</si>
  <si>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</si>
  <si>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</si>
  <si>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</si>
  <si>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</si>
  <si>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</si>
  <si>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</si>
  <si>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</si>
  <si>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</si>
  <si>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</si>
  <si>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</si>
  <si>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</si>
  <si>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</si>
  <si>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</si>
  <si>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</si>
  <si>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</si>
  <si>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</si>
  <si>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</si>
  <si>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</si>
  <si>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</si>
  <si>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</si>
  <si>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</si>
  <si>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</si>
  <si>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</si>
  <si>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</si>
  <si>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</si>
  <si>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</si>
  <si>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</si>
  <si>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</si>
  <si>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</si>
  <si>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</si>
  <si>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</si>
  <si>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</si>
  <si>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</si>
  <si>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</si>
  <si>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</si>
  <si>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</si>
  <si>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</si>
  <si>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</si>
  <si>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</si>
  <si>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</si>
  <si>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</si>
  <si>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</si>
  <si>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</si>
  <si>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</si>
  <si>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</si>
  <si>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</si>
  <si>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</si>
  <si>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</si>
  <si>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</si>
  <si>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</si>
  <si>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</si>
  <si>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</si>
  <si>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</si>
  <si>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</si>
  <si>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</si>
  <si>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</si>
  <si>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</si>
  <si>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</si>
  <si>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</si>
  <si>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</si>
  <si>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</si>
  <si>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</si>
  <si>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</si>
  <si>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</si>
  <si>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</si>
  <si>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</si>
  <si>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</si>
  <si>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</si>
  <si>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</si>
  <si>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</si>
  <si>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</si>
  <si>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</si>
  <si>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</si>
  <si>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</si>
  <si>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</si>
  <si>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</si>
  <si>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</si>
  <si>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</si>
  <si>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</si>
  <si>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</si>
  <si>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</si>
  <si>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</si>
  <si>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</si>
  <si>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</si>
  <si>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</si>
  <si>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</si>
  <si>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</si>
  <si>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</si>
  <si>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</si>
  <si>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</si>
  <si>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</si>
  <si>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</si>
  <si>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</si>
  <si>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</si>
  <si>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</si>
  <si>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</si>
  <si>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</si>
  <si>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</si>
  <si>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</si>
  <si>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</si>
  <si>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</si>
  <si>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</si>
  <si>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</si>
  <si>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</si>
  <si>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</si>
  <si>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</si>
  <si>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</si>
  <si>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</si>
  <si>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</si>
  <si>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</si>
  <si>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</si>
  <si>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</si>
  <si>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</si>
  <si>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</si>
  <si>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</si>
  <si>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</si>
  <si>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</si>
  <si>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</si>
  <si>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</si>
  <si>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</si>
  <si>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</si>
  <si>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</si>
  <si>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</si>
  <si>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</si>
  <si>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</si>
  <si>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</si>
  <si>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</si>
  <si>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</si>
  <si>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</si>
  <si>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</si>
  <si>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</si>
  <si>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</si>
  <si>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</si>
  <si>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</si>
  <si>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</si>
  <si>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</si>
  <si>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</si>
  <si>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</si>
  <si>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</si>
  <si>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</si>
  <si>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</si>
  <si>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</si>
  <si>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</si>
  <si>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</si>
  <si>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</si>
  <si>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</si>
  <si>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</si>
  <si>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</si>
  <si>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</si>
  <si>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</si>
  <si>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</si>
  <si>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</si>
  <si>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</si>
  <si>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</si>
  <si>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</si>
  <si>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</si>
  <si>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</si>
  <si>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</si>
  <si>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</si>
  <si>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</si>
  <si>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</si>
  <si>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</si>
  <si>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</si>
  <si>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</si>
  <si>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</si>
  <si>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</si>
  <si>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</si>
  <si>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</si>
  <si>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</si>
  <si>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</si>
  <si>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</si>
  <si>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</si>
  <si>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</si>
  <si>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</si>
  <si>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</si>
  <si>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</si>
  <si>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</si>
  <si>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</si>
  <si>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</si>
  <si>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</si>
  <si>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</si>
  <si>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</si>
  <si>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</si>
  <si>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</si>
  <si>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</si>
  <si>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</si>
  <si>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</si>
  <si>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</si>
  <si>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</si>
  <si>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</si>
  <si>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</si>
  <si>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</si>
  <si>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</si>
  <si>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</si>
  <si>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</si>
  <si>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</si>
  <si>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</si>
  <si>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</si>
  <si>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</si>
  <si>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</si>
  <si>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</si>
  <si>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</si>
  <si>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</si>
  <si>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</si>
  <si>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</si>
  <si>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</si>
  <si>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</si>
  <si>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</si>
  <si>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</si>
  <si>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</si>
  <si>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</si>
  <si>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</si>
  <si>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</si>
  <si>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</si>
  <si>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</si>
  <si>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</si>
  <si>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</si>
  <si>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</si>
  <si>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</si>
  <si>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</si>
  <si>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</si>
  <si>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</si>
  <si>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</si>
  <si>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</si>
  <si>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</si>
  <si>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</si>
  <si>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</si>
  <si>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</si>
  <si>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</si>
  <si>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</si>
  <si>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</si>
  <si>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</si>
  <si>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</si>
  <si>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</si>
  <si>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</si>
  <si>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</si>
  <si>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</si>
  <si>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</si>
  <si>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</si>
  <si>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</si>
  <si>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</si>
  <si>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</si>
  <si>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</si>
  <si>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</si>
  <si>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</si>
  <si>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</si>
  <si>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</si>
  <si>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</si>
  <si>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</si>
  <si>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</si>
  <si>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</si>
  <si>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</si>
  <si>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</si>
  <si>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</si>
  <si>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</si>
  <si>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</si>
  <si>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</si>
  <si>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</si>
  <si>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</si>
  <si>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</si>
  <si>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</si>
  <si>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</si>
  <si>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</si>
  <si>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</si>
  <si>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</si>
  <si>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</si>
  <si>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</si>
  <si>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</si>
  <si>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</si>
  <si>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</si>
  <si>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</si>
  <si>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</si>
  <si>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</si>
  <si>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</si>
  <si>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</si>
  <si>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</si>
  <si>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</si>
  <si>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</si>
  <si>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</si>
  <si>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</si>
  <si>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</si>
  <si>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</si>
  <si>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</si>
  <si>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</si>
  <si>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</si>
  <si>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</si>
  <si>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</si>
  <si>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</si>
  <si>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</si>
  <si>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</si>
  <si>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</si>
  <si>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</si>
  <si>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</si>
  <si>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</si>
  <si>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</si>
  <si>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</si>
  <si>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</si>
  <si>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</si>
  <si>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</si>
  <si>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</si>
  <si>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</si>
  <si>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</si>
  <si>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</si>
  <si>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</si>
  <si>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</si>
  <si>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</si>
  <si>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</si>
  <si>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</si>
  <si>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</si>
  <si>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</si>
  <si>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</si>
  <si>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</si>
  <si>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</si>
  <si>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</si>
  <si>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</si>
  <si>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</si>
  <si>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</si>
  <si>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</si>
  <si>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</si>
  <si>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</si>
  <si>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</si>
  <si>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</si>
  <si>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</si>
  <si>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</si>
  <si>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</si>
  <si>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</si>
  <si>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</si>
  <si>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</si>
  <si>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</si>
  <si>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</si>
  <si>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</si>
  <si>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</si>
  <si>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</si>
  <si>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</si>
  <si>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</si>
  <si>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</si>
  <si>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</si>
  <si>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</si>
  <si>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</si>
  <si>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</si>
  <si>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</si>
  <si>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</si>
  <si>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</si>
  <si>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</si>
  <si>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</si>
  <si>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</si>
  <si>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</si>
  <si>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</si>
  <si>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</si>
  <si>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</si>
  <si>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</si>
  <si>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</si>
  <si>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</si>
  <si>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</si>
  <si>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</si>
  <si>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</si>
  <si>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</si>
  <si>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</si>
  <si>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</si>
  <si>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</si>
  <si>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</si>
  <si>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</si>
  <si>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</si>
  <si>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</si>
  <si>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</si>
  <si>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</si>
  <si>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</si>
  <si>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</si>
  <si>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</si>
  <si>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</si>
  <si>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</si>
  <si>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</si>
  <si>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</si>
  <si>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</si>
  <si>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</si>
  <si>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</si>
  <si>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</si>
  <si>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</si>
  <si>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</si>
  <si>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</si>
  <si>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</si>
  <si>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</si>
  <si>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</si>
  <si>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</si>
  <si>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</si>
  <si>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</si>
  <si>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</si>
  <si>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</si>
  <si>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</si>
  <si>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</si>
  <si>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</si>
  <si>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</si>
  <si>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</si>
  <si>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</si>
  <si>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</si>
  <si>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</si>
  <si>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</si>
  <si>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</si>
  <si>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</si>
  <si>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</si>
  <si>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</si>
  <si>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</si>
  <si>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</si>
  <si>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</si>
  <si>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</si>
  <si>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</si>
  <si>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</si>
  <si>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</si>
  <si>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</si>
  <si>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</si>
  <si>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</si>
  <si>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</si>
  <si>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</si>
  <si>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</si>
  <si>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</si>
  <si>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</si>
  <si>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</si>
  <si>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</si>
  <si>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</si>
  <si>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</si>
  <si>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</si>
  <si>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</si>
  <si>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</si>
  <si>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</si>
  <si>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</si>
  <si>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</si>
  <si>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</si>
  <si>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</si>
  <si>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</si>
  <si>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</si>
  <si>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</si>
  <si>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</si>
  <si>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</si>
  <si>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</si>
  <si>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</si>
  <si>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</si>
  <si>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</si>
  <si>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</si>
  <si>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</si>
  <si>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</si>
  <si>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</si>
  <si>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</si>
  <si>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</si>
  <si>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</si>
  <si>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</si>
  <si>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</si>
  <si>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</si>
  <si>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</si>
  <si>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</si>
  <si>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</si>
  <si>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</si>
  <si>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</si>
  <si>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</si>
  <si>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</si>
  <si>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</si>
  <si>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</si>
  <si>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</si>
  <si>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</si>
  <si>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</si>
  <si>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</si>
  <si>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</si>
  <si>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</si>
  <si>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</si>
  <si>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</si>
  <si>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</si>
  <si>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</si>
  <si>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</si>
  <si>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</si>
  <si>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</si>
  <si>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</si>
  <si>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</si>
  <si>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</si>
  <si>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</si>
  <si>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</si>
  <si>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</si>
  <si>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</si>
  <si>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</si>
  <si>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</si>
  <si>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</si>
  <si>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</si>
  <si>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</si>
  <si>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</si>
  <si>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</si>
  <si>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</si>
  <si>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</si>
  <si>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</si>
  <si>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</si>
  <si>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</si>
  <si>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</si>
  <si>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</si>
  <si>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</si>
  <si>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</si>
  <si>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</si>
  <si>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</si>
  <si>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</si>
  <si>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</si>
  <si>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</si>
  <si>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</si>
  <si>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</si>
  <si>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</si>
  <si>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</si>
  <si>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</si>
  <si>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</si>
  <si>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</si>
  <si>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</si>
  <si>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</si>
  <si>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</si>
  <si>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</si>
  <si>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</si>
  <si>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</si>
  <si>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</si>
  <si>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</si>
  <si>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</si>
  <si>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</si>
  <si>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</si>
  <si>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</si>
  <si>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</si>
  <si>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</si>
  <si>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</si>
  <si>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</si>
  <si>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</si>
  <si>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</si>
  <si>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</si>
  <si>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</si>
  <si>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</si>
  <si>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</si>
  <si>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</si>
  <si>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</si>
  <si>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</si>
  <si>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</si>
  <si>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</si>
  <si>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</si>
  <si>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</si>
  <si>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</si>
  <si>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</si>
  <si>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</si>
  <si>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</si>
  <si>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</si>
  <si>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</si>
  <si>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</si>
  <si>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</si>
  <si>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</si>
  <si>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</si>
  <si>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</si>
  <si>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</si>
  <si>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</si>
  <si>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</si>
  <si>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</si>
  <si>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</si>
  <si>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</si>
  <si>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</si>
  <si>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</si>
  <si>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</si>
  <si>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</si>
  <si>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</si>
  <si>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</si>
  <si>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</si>
  <si>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</si>
  <si>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</si>
  <si>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</si>
  <si>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</si>
  <si>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</si>
  <si>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</si>
  <si>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</si>
  <si>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</si>
  <si>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</si>
  <si>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</si>
  <si>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</si>
  <si>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</si>
  <si>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</si>
  <si>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</si>
  <si>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</si>
  <si>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</si>
  <si>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</si>
  <si>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</si>
  <si>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</si>
  <si>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</si>
  <si>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</si>
  <si>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</si>
  <si>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</si>
  <si>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</si>
  <si>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</si>
  <si>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</si>
  <si>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</si>
  <si>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</si>
  <si>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</si>
  <si>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</si>
  <si>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</si>
  <si>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</si>
  <si>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</si>
  <si>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</si>
  <si>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</si>
  <si>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</si>
  <si>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</si>
  <si>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</si>
  <si>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</si>
  <si>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</si>
  <si>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</si>
  <si>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</si>
  <si>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</si>
  <si>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</si>
  <si>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</si>
  <si>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</si>
  <si>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</si>
  <si>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</si>
  <si>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</si>
  <si>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</si>
  <si>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</si>
  <si>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</si>
  <si>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</si>
  <si>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</si>
  <si>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</si>
  <si>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</si>
  <si>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</si>
  <si>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</si>
  <si>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</si>
  <si>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</si>
  <si>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</si>
  <si>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</si>
  <si>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</si>
  <si>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</si>
  <si>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</si>
  <si>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</si>
  <si>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</si>
  <si>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</si>
  <si>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</si>
  <si>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</si>
  <si>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</si>
  <si>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</si>
  <si>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</si>
  <si>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</si>
  <si>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</si>
  <si>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</si>
  <si>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</si>
  <si>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</si>
  <si>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</si>
  <si>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</si>
  <si>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</si>
  <si>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</si>
  <si>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</si>
  <si>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</si>
  <si>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</si>
  <si>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</si>
  <si>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</si>
  <si>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</si>
  <si>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</si>
  <si>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</si>
  <si>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</si>
  <si>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</si>
  <si>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</si>
  <si>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</si>
  <si>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</si>
  <si>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</si>
  <si>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</si>
  <si>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</si>
  <si>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</si>
  <si>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</si>
  <si>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</si>
  <si>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</si>
  <si>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</si>
  <si>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</si>
  <si>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</si>
  <si>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</si>
  <si>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</si>
  <si>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</si>
  <si>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</si>
  <si>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</si>
  <si>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</si>
  <si>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</si>
  <si>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</si>
  <si>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</si>
  <si>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</si>
  <si>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</si>
  <si>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</si>
  <si>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</si>
  <si>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</si>
  <si>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</si>
  <si>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</si>
  <si>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</si>
  <si>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</si>
  <si>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</si>
  <si>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</si>
  <si>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</si>
  <si>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</si>
  <si>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</si>
  <si>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</si>
  <si>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</si>
  <si>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</si>
  <si>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</si>
  <si>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</si>
  <si>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</si>
  <si>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</si>
  <si>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</si>
  <si>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</si>
  <si>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</si>
  <si>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</si>
  <si>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</si>
  <si>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</si>
  <si>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</si>
  <si>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</si>
  <si>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</si>
  <si>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</si>
  <si>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</si>
  <si>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</si>
  <si>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</si>
  <si>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</si>
  <si>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</si>
  <si>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</si>
  <si>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</si>
  <si>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</si>
  <si>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</si>
  <si>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</si>
  <si>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</si>
  <si>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</si>
  <si>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</si>
  <si>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</si>
  <si>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</si>
  <si>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</si>
  <si>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</si>
  <si>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</si>
  <si>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</si>
  <si>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</si>
  <si>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</si>
  <si>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</si>
  <si>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</si>
  <si>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</si>
  <si>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</si>
  <si>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</si>
  <si>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</si>
  <si>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</si>
  <si>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</si>
  <si>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</si>
  <si>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</si>
  <si>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</si>
  <si>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</si>
  <si>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</si>
  <si>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</si>
  <si>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</si>
  <si>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</si>
  <si>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</si>
  <si>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</si>
  <si>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</si>
  <si>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</si>
  <si>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</si>
  <si>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</si>
  <si>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</si>
  <si>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</si>
  <si>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</si>
  <si>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</si>
  <si>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</si>
  <si>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</si>
  <si>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</si>
  <si>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</si>
  <si>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</si>
  <si>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</si>
  <si>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</si>
  <si>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</si>
  <si>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</si>
  <si>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</si>
  <si>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</si>
  <si>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</si>
  <si>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</si>
  <si>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</si>
  <si>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</si>
  <si>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</si>
  <si>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</si>
  <si>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</si>
  <si>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</si>
  <si>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</si>
  <si>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</si>
  <si>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</si>
  <si>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</si>
  <si>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</si>
  <si>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</si>
  <si>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</si>
  <si>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</si>
  <si>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</si>
  <si>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</si>
  <si>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</si>
  <si>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</si>
  <si>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</si>
  <si>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</si>
  <si>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</si>
  <si>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</si>
  <si>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</si>
  <si>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</si>
  <si>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</si>
  <si>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</si>
  <si>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</si>
  <si>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</si>
  <si>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</si>
  <si>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</si>
  <si>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</si>
  <si>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</si>
  <si>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</si>
  <si>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</si>
  <si>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</si>
  <si>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</si>
  <si>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</si>
  <si>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</si>
  <si>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</si>
  <si>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</si>
  <si>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</si>
  <si>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</si>
  <si>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</si>
  <si>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</si>
  <si>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</si>
  <si>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</si>
  <si>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</si>
  <si>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</si>
  <si>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</si>
  <si>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</si>
  <si>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</si>
  <si>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</si>
  <si>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</si>
  <si>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</si>
  <si>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</si>
  <si>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</si>
  <si>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</si>
  <si>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</si>
  <si>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</si>
  <si>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</si>
  <si>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</si>
  <si>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</si>
  <si>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</si>
  <si>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</si>
  <si>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</si>
  <si>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</si>
  <si>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</si>
  <si>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</si>
  <si>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</si>
  <si>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</si>
  <si>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</si>
  <si>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</si>
  <si>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</si>
  <si>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</si>
  <si>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</si>
  <si>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</si>
  <si>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</si>
  <si>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</si>
  <si>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</si>
  <si>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</si>
  <si>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</si>
  <si>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</si>
  <si>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</si>
  <si>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</si>
  <si>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</si>
  <si>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</si>
  <si>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</si>
  <si>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</si>
  <si>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</si>
  <si>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</si>
  <si>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</si>
  <si>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</si>
  <si>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</si>
  <si>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</si>
  <si>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</si>
  <si>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</si>
  <si>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</si>
  <si>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</si>
  <si>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</si>
  <si>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</si>
  <si>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</si>
  <si>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</si>
  <si>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</si>
  <si>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</si>
  <si>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</si>
  <si>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</si>
  <si>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</si>
  <si>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</si>
  <si>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</si>
  <si>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</si>
  <si>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</si>
  <si>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</si>
  <si>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</si>
  <si>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</si>
  <si>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</si>
  <si>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</si>
  <si>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</si>
  <si>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</si>
  <si>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</si>
  <si>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</si>
  <si>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</si>
  <si>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</si>
  <si>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</si>
  <si>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</si>
  <si>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</si>
  <si>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</si>
  <si>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</si>
  <si>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</si>
  <si>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</si>
  <si>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</si>
  <si>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</si>
  <si>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</si>
  <si>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</si>
  <si>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</si>
  <si>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</si>
  <si>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</si>
  <si>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</si>
  <si>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</si>
  <si>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</si>
  <si>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</si>
  <si>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</si>
  <si>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</si>
  <si>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</si>
  <si>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</si>
  <si>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</si>
  <si>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</si>
  <si>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</si>
  <si>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</si>
  <si>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</si>
  <si>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</si>
  <si>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</si>
  <si>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</si>
  <si>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</si>
  <si>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</si>
  <si>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</si>
  <si>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</si>
  <si>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</si>
  <si>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</si>
  <si>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</si>
  <si>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</si>
  <si>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</si>
  <si>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</si>
  <si>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</si>
  <si>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</si>
  <si>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</si>
  <si>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</si>
  <si>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</si>
  <si>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</si>
  <si>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</si>
  <si>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</si>
  <si>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</si>
  <si>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</si>
  <si>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</si>
  <si>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</si>
  <si>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</si>
  <si>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</si>
  <si>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</si>
  <si>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</si>
  <si>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</si>
  <si>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</si>
  <si>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</si>
  <si>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</si>
  <si>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</si>
  <si>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</si>
  <si>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</si>
  <si>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</si>
  <si>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</si>
  <si>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</si>
  <si>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</si>
  <si>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</si>
  <si>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</si>
  <si>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</si>
  <si>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</si>
  <si>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</si>
  <si>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</si>
  <si>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</si>
  <si>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</si>
  <si>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</si>
  <si>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</si>
  <si>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</si>
  <si>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</si>
  <si>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</si>
  <si>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</si>
  <si>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</si>
  <si>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</si>
  <si>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</si>
  <si>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</si>
  <si>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</si>
  <si>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</si>
  <si>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</si>
  <si>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</si>
  <si>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</si>
  <si>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</si>
  <si>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</si>
  <si>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</si>
  <si>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</si>
  <si>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</si>
  <si>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</si>
  <si>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</si>
  <si>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</si>
  <si>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</si>
  <si>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</si>
  <si>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</si>
  <si>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</si>
  <si>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</si>
  <si>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</si>
  <si>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</si>
  <si>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</si>
  <si>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</si>
  <si>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</si>
  <si>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</si>
  <si>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</si>
  <si>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</si>
  <si>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</si>
  <si>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</si>
  <si>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</si>
  <si>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</si>
  <si>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</si>
  <si>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</si>
  <si>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</si>
  <si>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</si>
  <si>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</si>
  <si>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</si>
  <si>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</si>
  <si>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</si>
  <si>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</si>
  <si>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</si>
  <si>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</si>
  <si>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</si>
  <si>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</si>
  <si>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</si>
  <si>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</si>
  <si>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</si>
  <si>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</si>
  <si>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</si>
  <si>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</si>
  <si>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</si>
  <si>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</si>
  <si>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</si>
  <si>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</si>
  <si>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</si>
  <si>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</si>
  <si>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</si>
  <si>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</si>
  <si>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</si>
  <si>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</si>
  <si>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</si>
  <si>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</si>
  <si>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</si>
  <si>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</si>
  <si>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</si>
  <si>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</si>
  <si>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</si>
  <si>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</si>
  <si>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</si>
  <si>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</si>
  <si>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</si>
  <si>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</si>
  <si>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</si>
  <si>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</si>
  <si>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</si>
  <si>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</si>
  <si>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</si>
  <si>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</si>
  <si>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</si>
  <si>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</si>
  <si>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</si>
  <si>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</si>
  <si>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</si>
  <si>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</si>
  <si>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</si>
  <si>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</si>
  <si>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</si>
  <si>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</si>
  <si>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</si>
  <si>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</si>
  <si>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</si>
  <si>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</si>
  <si>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</si>
  <si>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</si>
  <si>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</si>
  <si>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</si>
  <si>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</si>
  <si>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</si>
  <si>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</si>
  <si>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</si>
  <si>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</si>
  <si>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</si>
  <si>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</si>
  <si>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</si>
  <si>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</si>
  <si>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</si>
  <si>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</si>
  <si>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</si>
  <si>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</si>
  <si>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</si>
  <si>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</si>
  <si>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</si>
  <si>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</si>
  <si>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</si>
  <si>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</si>
  <si>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</si>
  <si>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</si>
  <si>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</si>
  <si>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</si>
  <si>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</si>
  <si>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</si>
  <si>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</si>
  <si>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</si>
  <si>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</si>
  <si>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</si>
  <si>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</si>
  <si>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</si>
  <si>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</si>
  <si>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</si>
  <si>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</si>
  <si>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</si>
  <si>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</si>
  <si>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</si>
  <si>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</si>
  <si>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</si>
  <si>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</si>
  <si>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</si>
  <si>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</si>
  <si>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</si>
  <si>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</si>
  <si>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</si>
  <si>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</si>
  <si>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</si>
  <si>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</si>
  <si>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</si>
  <si>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</si>
  <si>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</si>
  <si>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</si>
  <si>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</si>
  <si>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</si>
  <si>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</si>
  <si>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</si>
  <si>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</si>
  <si>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</si>
  <si>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</si>
  <si>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</si>
  <si>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</si>
  <si>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</si>
  <si>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</si>
  <si>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</si>
  <si>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</si>
  <si>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</si>
  <si>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</si>
  <si>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</si>
  <si>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</si>
  <si>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</si>
  <si>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</si>
  <si>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</si>
  <si>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</si>
  <si>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</si>
  <si>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</si>
  <si>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</si>
  <si>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</si>
  <si>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</si>
  <si>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</si>
  <si>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</si>
  <si>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</si>
  <si>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</si>
  <si>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</si>
  <si>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</si>
  <si>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</si>
  <si>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</si>
  <si>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</si>
  <si>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</si>
  <si>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</si>
  <si>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</si>
  <si>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</si>
  <si>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</si>
  <si>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</si>
  <si>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</si>
  <si>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</si>
  <si>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</si>
  <si>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</si>
  <si>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</si>
  <si>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</si>
  <si>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</si>
  <si>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</si>
  <si>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</si>
  <si>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</si>
  <si>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</si>
  <si>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</si>
  <si>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</si>
  <si>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</si>
  <si>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</si>
  <si>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</si>
  <si>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</si>
  <si>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</si>
  <si>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</si>
  <si>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</si>
  <si>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</si>
  <si>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</si>
  <si>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</si>
  <si>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</si>
  <si>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</si>
  <si>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</si>
  <si>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</si>
  <si>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</si>
  <si>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</si>
  <si>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</si>
  <si>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</si>
  <si>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</si>
  <si>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</si>
  <si>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</si>
  <si>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</si>
  <si>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</si>
  <si>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</si>
  <si>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</si>
  <si>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</si>
  <si>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</si>
  <si>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</si>
  <si>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</si>
  <si>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</si>
  <si>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</si>
  <si>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</si>
  <si>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</si>
  <si>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</si>
  <si>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</si>
  <si>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</si>
  <si>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</si>
  <si>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</si>
  <si>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</si>
  <si>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</si>
  <si>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</si>
  <si>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</si>
  <si>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</si>
  <si>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</si>
  <si>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</si>
  <si>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</si>
  <si>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</si>
  <si>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</si>
  <si>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</si>
  <si>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</si>
  <si>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</si>
  <si>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</si>
  <si>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</si>
  <si>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</si>
  <si>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</si>
  <si>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</si>
  <si>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</si>
  <si>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</si>
  <si>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</si>
  <si>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</si>
  <si>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</si>
  <si>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</si>
  <si>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</si>
  <si>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</si>
  <si>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</si>
  <si>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</si>
  <si>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</si>
  <si>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</si>
  <si>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</si>
  <si>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</si>
  <si>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</si>
  <si>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</si>
  <si>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</si>
  <si>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</si>
  <si>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</si>
  <si>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</si>
  <si>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</si>
  <si>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</si>
  <si>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</si>
  <si>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</si>
  <si>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</si>
  <si>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</si>
  <si>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</si>
  <si>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</si>
  <si>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</si>
  <si>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</si>
  <si>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</si>
  <si>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</si>
  <si>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</si>
  <si>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</si>
  <si>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</si>
  <si>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</si>
  <si>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</si>
  <si>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</si>
  <si>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</si>
  <si>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</si>
  <si>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</si>
  <si>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</si>
  <si>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</si>
  <si>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</si>
  <si>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</si>
  <si>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</si>
  <si>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</si>
  <si>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</si>
  <si>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</si>
  <si>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</si>
  <si>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</si>
  <si>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</si>
  <si>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</si>
  <si>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</si>
  <si>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</si>
  <si>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</si>
  <si>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</si>
  <si>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</si>
  <si>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</si>
  <si>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</si>
  <si>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</si>
  <si>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</si>
  <si>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</si>
  <si>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</si>
  <si>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</si>
  <si>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</si>
  <si>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</si>
  <si>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</si>
  <si>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</si>
  <si>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</si>
  <si>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</si>
  <si>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</si>
  <si>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</si>
  <si>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</si>
  <si>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</si>
  <si>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</si>
  <si>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</si>
  <si>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</si>
  <si>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</si>
  <si>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</si>
  <si>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</si>
  <si>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</si>
  <si>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</si>
  <si>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</si>
  <si>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</si>
  <si>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</si>
  <si>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</si>
  <si>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</si>
  <si>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</si>
  <si>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</si>
  <si>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</si>
  <si>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</si>
  <si>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</si>
  <si>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</si>
  <si>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</si>
  <si>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</si>
  <si>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</si>
  <si>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</si>
  <si>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</si>
  <si>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</si>
  <si>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</si>
  <si>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</si>
  <si>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</si>
  <si>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</si>
  <si>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</si>
  <si>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</si>
  <si>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</si>
  <si>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</si>
  <si>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</si>
  <si>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</si>
  <si>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</si>
  <si>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</si>
  <si>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</si>
  <si>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</si>
  <si>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</si>
  <si>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</si>
  <si>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</si>
  <si>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</si>
  <si>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</si>
  <si>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</si>
  <si>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</si>
  <si>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</si>
  <si>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</si>
  <si>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</si>
  <si>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</si>
  <si>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</si>
  <si>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</si>
  <si>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</si>
  <si>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</si>
  <si>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</si>
  <si>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</si>
  <si>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</si>
  <si>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</si>
  <si>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</si>
  <si>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</si>
  <si>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</si>
  <si>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</si>
  <si>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</si>
  <si>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</si>
  <si>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</si>
  <si>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</si>
  <si>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</si>
  <si>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</si>
  <si>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</si>
  <si>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</si>
  <si>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</si>
  <si>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</si>
  <si>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</si>
  <si>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</si>
  <si>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</si>
  <si>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</si>
  <si>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</si>
  <si>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</si>
  <si>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</si>
  <si>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</si>
  <si>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</si>
  <si>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</si>
  <si>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</si>
  <si>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</si>
  <si>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</si>
  <si>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</si>
  <si>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</si>
  <si>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</si>
  <si>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</si>
  <si>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</si>
  <si>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</si>
  <si>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</si>
  <si>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</si>
  <si>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</si>
  <si>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</si>
  <si>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</si>
  <si>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</si>
  <si>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</si>
  <si>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</si>
  <si>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</si>
  <si>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</si>
  <si>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</si>
  <si>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</si>
  <si>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</si>
  <si>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</si>
  <si>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</si>
  <si>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</si>
  <si>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</si>
  <si>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</si>
  <si>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</si>
  <si>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</si>
  <si>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</si>
  <si>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</si>
  <si>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</si>
  <si>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</si>
  <si>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</si>
  <si>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</si>
  <si>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</si>
  <si>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</si>
  <si>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</si>
  <si>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</si>
  <si>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</si>
  <si>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</si>
  <si>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</si>
  <si>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</si>
  <si>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</si>
  <si>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</si>
  <si>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</si>
  <si>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</si>
  <si>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</si>
  <si>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</si>
  <si>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</si>
  <si>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</si>
  <si>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</si>
  <si>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</si>
  <si>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</si>
  <si>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</si>
  <si>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</si>
  <si>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</si>
  <si>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</si>
  <si>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</si>
  <si>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</si>
  <si>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</si>
  <si>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</si>
  <si>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</si>
  <si>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</si>
  <si>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</si>
  <si>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</si>
  <si>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</si>
  <si>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</si>
  <si>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</si>
  <si>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</si>
  <si>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</si>
  <si>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</si>
  <si>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</si>
  <si>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</si>
  <si>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</si>
  <si>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</si>
  <si>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</si>
  <si>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</si>
  <si>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</si>
  <si>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</si>
  <si>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</si>
  <si>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</si>
  <si>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</si>
  <si>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</si>
  <si>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</si>
  <si>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</si>
  <si>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</si>
  <si>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</si>
  <si>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</si>
  <si>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</si>
  <si>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</si>
  <si>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</si>
  <si>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</si>
  <si>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</si>
  <si>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</si>
  <si>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</si>
  <si>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</si>
  <si>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</si>
  <si>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</si>
  <si>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</si>
  <si>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</si>
  <si>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</si>
  <si>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</si>
  <si>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</si>
  <si>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</si>
  <si>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</si>
  <si>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</si>
  <si>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</si>
  <si>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</si>
  <si>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</si>
  <si>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</si>
  <si>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</si>
  <si>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</si>
  <si>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</si>
  <si>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</si>
  <si>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</si>
  <si>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</si>
  <si>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</si>
  <si>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</si>
  <si>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</si>
  <si>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</si>
  <si>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</si>
  <si>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</si>
  <si>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</si>
  <si>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</si>
  <si>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</si>
  <si>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</si>
  <si>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</si>
  <si>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</si>
  <si>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</si>
  <si>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</si>
  <si>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</si>
  <si>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</si>
  <si>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</si>
  <si>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</si>
  <si>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</si>
  <si>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</si>
  <si>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</si>
  <si>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</si>
  <si>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</si>
  <si>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</si>
  <si>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</si>
  <si>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</si>
  <si>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</si>
  <si>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</si>
  <si>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</si>
  <si>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</si>
  <si>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</si>
  <si>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</si>
  <si>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</si>
  <si>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</si>
  <si>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</si>
  <si>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</si>
  <si>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</si>
  <si>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</si>
  <si>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</si>
  <si>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</si>
  <si>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</si>
  <si>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</si>
  <si>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</si>
  <si>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</si>
  <si>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</si>
  <si>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</si>
  <si>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</si>
  <si>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</si>
  <si>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</si>
  <si>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</si>
  <si>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</si>
  <si>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</si>
  <si>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</si>
  <si>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</si>
  <si>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</si>
  <si>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</si>
  <si>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</si>
  <si>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</si>
  <si>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</si>
  <si>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</si>
  <si>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</si>
  <si>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</si>
  <si>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</si>
  <si>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</si>
  <si>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</si>
  <si>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</si>
  <si>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</si>
  <si>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</si>
  <si>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</si>
  <si>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</si>
  <si>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</si>
  <si>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</si>
  <si>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</si>
  <si>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</si>
  <si>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</si>
  <si>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</si>
  <si>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</si>
  <si>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</si>
  <si>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</si>
  <si>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</si>
  <si>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</si>
  <si>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</si>
  <si>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</si>
  <si>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</si>
  <si>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</si>
  <si>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</si>
  <si>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</si>
  <si>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</si>
  <si>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</si>
  <si>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</si>
  <si>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</si>
  <si>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</si>
  <si>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</si>
  <si>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</si>
  <si>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</si>
  <si>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</si>
  <si>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</si>
  <si>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</si>
  <si>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</si>
  <si>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</si>
  <si>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</si>
  <si>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</si>
  <si>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</si>
  <si>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</si>
  <si>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</si>
  <si>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</si>
  <si>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</si>
  <si>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</si>
  <si>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</si>
  <si>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</si>
  <si>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</si>
  <si>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</si>
  <si>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</si>
  <si>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</si>
  <si>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</si>
  <si>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</si>
  <si>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</si>
  <si>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</si>
  <si>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</si>
  <si>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</si>
  <si>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</si>
  <si>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</si>
  <si>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</si>
  <si>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</si>
  <si>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</si>
  <si>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</si>
  <si>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</si>
  <si>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</si>
  <si>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</si>
  <si>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</si>
  <si>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</si>
  <si>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</si>
  <si>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</si>
  <si>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</si>
  <si>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</si>
  <si>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</si>
  <si>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</si>
  <si>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</si>
  <si>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</si>
  <si>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</si>
  <si>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</si>
  <si>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</si>
  <si>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</si>
  <si>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</si>
  <si>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</si>
  <si>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</si>
  <si>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</si>
  <si>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</si>
  <si>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</si>
  <si>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</si>
  <si>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</si>
  <si>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</si>
  <si>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</si>
  <si>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</si>
  <si>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</si>
  <si>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</si>
  <si>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</si>
  <si>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</si>
  <si>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</si>
  <si>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</si>
  <si>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</si>
  <si>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</si>
  <si>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</si>
  <si>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</si>
  <si>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</si>
  <si>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</si>
  <si>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</si>
  <si>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</si>
  <si>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</si>
  <si>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</si>
  <si>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</si>
  <si>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</si>
  <si>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</si>
  <si>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</si>
  <si>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</si>
  <si>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</si>
  <si>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</si>
  <si>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</si>
  <si>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</si>
  <si>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</si>
  <si>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</si>
  <si>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</si>
  <si>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</si>
  <si>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</si>
  <si>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</si>
  <si>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</si>
  <si>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</si>
  <si>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</si>
  <si>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</si>
  <si>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</si>
  <si>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</si>
  <si>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</si>
  <si>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</si>
  <si>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</si>
  <si>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</si>
  <si>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</si>
  <si>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</si>
  <si>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</si>
  <si>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</si>
  <si>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</si>
  <si>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</si>
  <si>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</si>
  <si>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</si>
  <si>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</si>
  <si>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</si>
  <si>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</si>
  <si>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</si>
  <si>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</si>
  <si>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</si>
  <si>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</si>
  <si>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</si>
  <si>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</si>
  <si>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</si>
  <si>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</si>
  <si>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</si>
  <si>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</si>
  <si>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</si>
  <si>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</si>
  <si>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</si>
  <si>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</si>
  <si>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</si>
  <si>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</si>
  <si>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</si>
  <si>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</si>
  <si>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</si>
  <si>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</si>
  <si>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</si>
  <si>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</si>
  <si>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</si>
  <si>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</si>
  <si>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</si>
  <si>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</si>
  <si>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</si>
  <si>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</si>
  <si>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</si>
  <si>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</si>
  <si>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</si>
  <si>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</si>
  <si>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</si>
  <si>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</si>
  <si>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</si>
  <si>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</si>
  <si>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</si>
  <si>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</si>
  <si>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</si>
  <si>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</si>
  <si>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</si>
  <si>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</si>
  <si>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</si>
  <si>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</si>
  <si>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</si>
  <si>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</si>
  <si>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</si>
  <si>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</si>
  <si>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</si>
  <si>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</si>
  <si>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</si>
  <si>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</si>
  <si>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</si>
  <si>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</si>
  <si>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</si>
  <si>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</si>
  <si>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</si>
  <si>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</si>
  <si>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</si>
  <si>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</si>
  <si>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</si>
  <si>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</si>
  <si>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</si>
  <si>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</si>
  <si>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</si>
  <si>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</si>
  <si>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</si>
  <si>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</si>
  <si>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</si>
  <si>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</si>
  <si>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</si>
  <si>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</si>
  <si>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</si>
  <si>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</si>
  <si>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</si>
  <si>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</si>
  <si>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</si>
  <si>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</si>
  <si>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</si>
  <si>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</si>
  <si>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</si>
  <si>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</si>
  <si>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</si>
  <si>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</si>
  <si>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</si>
  <si>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</si>
  <si>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</si>
  <si>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</si>
  <si>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</si>
  <si>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</si>
  <si>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</si>
  <si>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</si>
  <si>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</si>
  <si>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</si>
  <si>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</si>
  <si>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</si>
  <si>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</si>
  <si>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</si>
  <si>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</si>
  <si>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</si>
  <si>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</si>
  <si>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</si>
  <si>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</si>
  <si>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</si>
  <si>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</si>
  <si>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</si>
  <si>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</si>
  <si>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</si>
  <si>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</si>
  <si>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</si>
  <si>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</si>
  <si>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</si>
  <si>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</si>
  <si>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</si>
  <si>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</si>
  <si>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</si>
  <si>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</si>
  <si>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</si>
  <si>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</si>
  <si>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</si>
  <si>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</si>
  <si>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</si>
  <si>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</si>
  <si>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</si>
  <si>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</si>
  <si>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</si>
  <si>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</si>
  <si>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</si>
  <si>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</si>
  <si>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</si>
  <si>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</si>
  <si>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</si>
  <si>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</si>
  <si>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</si>
  <si>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</si>
  <si>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</si>
  <si>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</si>
  <si>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</si>
  <si>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</si>
  <si>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</si>
  <si>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</si>
  <si>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</si>
  <si>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</si>
  <si>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</si>
  <si>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</si>
  <si>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</si>
  <si>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</si>
  <si>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</si>
  <si>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</si>
  <si>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</si>
  <si>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</si>
  <si>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</si>
  <si>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</si>
  <si>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</si>
  <si>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</si>
  <si>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</si>
  <si>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</si>
  <si>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</si>
  <si>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</si>
  <si>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</si>
  <si>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</si>
  <si>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</si>
  <si>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</si>
  <si>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</si>
  <si>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</si>
  <si>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</si>
  <si>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</si>
  <si>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</si>
  <si>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</si>
  <si>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</si>
  <si>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</si>
  <si>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</si>
  <si>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</si>
  <si>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</si>
  <si>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</si>
  <si>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</si>
  <si>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</si>
  <si>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</si>
  <si>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</si>
  <si>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</si>
  <si>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</si>
  <si>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</si>
  <si>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</si>
  <si>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</si>
  <si>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</si>
  <si>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</si>
  <si>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</si>
  <si>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</si>
  <si>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</si>
  <si>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</si>
  <si>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</si>
  <si>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</si>
  <si>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</si>
  <si>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</si>
  <si>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</si>
  <si>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</si>
  <si>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</si>
  <si>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</si>
  <si>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</si>
  <si>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</si>
  <si>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</si>
  <si>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</si>
  <si>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</si>
  <si>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</si>
  <si>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</si>
  <si>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</si>
  <si>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</si>
  <si>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</si>
  <si>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</si>
  <si>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</si>
  <si>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</si>
  <si>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</si>
  <si>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</si>
  <si>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</si>
  <si>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</si>
  <si>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</si>
  <si>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</si>
  <si>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</si>
  <si>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</si>
  <si>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</si>
  <si>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</si>
  <si>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</si>
  <si>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</si>
  <si>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</si>
  <si>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</si>
  <si>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</si>
  <si>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</si>
  <si>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</si>
  <si>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</si>
  <si>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</si>
  <si>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</si>
  <si>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</si>
  <si>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</si>
  <si>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</si>
  <si>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</si>
  <si>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</si>
  <si>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</si>
  <si>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</si>
  <si>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</si>
  <si>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</si>
  <si>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</si>
  <si>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</si>
  <si>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</si>
  <si>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</si>
  <si>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</si>
  <si>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</si>
  <si>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</si>
  <si>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</si>
  <si>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</si>
  <si>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</si>
  <si>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</si>
  <si>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</si>
  <si>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</si>
  <si>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</si>
  <si>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</si>
  <si>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</si>
  <si>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</si>
  <si>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</si>
  <si>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</si>
  <si>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</si>
  <si>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</si>
  <si>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</si>
  <si>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</si>
  <si>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</si>
  <si>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</si>
  <si>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</si>
  <si>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</si>
  <si>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</si>
  <si>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</si>
  <si>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</si>
  <si>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</si>
  <si>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</si>
  <si>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</si>
  <si>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</si>
  <si>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</si>
  <si>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</si>
  <si>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</si>
  <si>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</si>
  <si>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</si>
  <si>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</si>
  <si>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</si>
  <si>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</si>
  <si>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</si>
  <si>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</si>
  <si>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</si>
  <si>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</si>
  <si>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</si>
  <si>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</si>
  <si>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</si>
  <si>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</si>
  <si>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</si>
  <si>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</si>
  <si>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</si>
  <si>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</si>
  <si>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</si>
  <si>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</si>
  <si>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</si>
  <si>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</si>
  <si>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</si>
  <si>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</si>
  <si>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</si>
  <si>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</si>
  <si>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</si>
  <si>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</si>
  <si>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</si>
  <si>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</si>
  <si>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</si>
  <si>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</si>
  <si>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</si>
  <si>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</si>
  <si>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</si>
  <si>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</si>
  <si>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</si>
  <si>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</si>
  <si>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</si>
  <si>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</si>
  <si>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</si>
  <si>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</si>
  <si>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</si>
  <si>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</si>
  <si>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</si>
  <si>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</si>
  <si>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</si>
  <si>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</si>
  <si>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</si>
  <si>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</si>
  <si>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</si>
  <si>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</si>
  <si>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</si>
  <si>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</si>
  <si>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</si>
  <si>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</si>
  <si>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</si>
  <si>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</si>
  <si>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</si>
  <si>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</si>
  <si>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</si>
  <si>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</si>
  <si>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</si>
  <si>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</si>
  <si>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</si>
  <si>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</si>
  <si>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</si>
  <si>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</si>
  <si>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</si>
  <si>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</si>
  <si>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</si>
  <si>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</si>
  <si>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</si>
  <si>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</si>
  <si>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</si>
  <si>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</si>
  <si>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</si>
  <si>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</si>
  <si>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</si>
  <si>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</si>
  <si>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</si>
  <si>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</si>
  <si>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</si>
  <si>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</si>
  <si>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</si>
  <si>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</si>
  <si>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</si>
  <si>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</si>
  <si>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</si>
  <si>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</si>
  <si>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</si>
  <si>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</si>
  <si>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</si>
  <si>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</si>
  <si>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</si>
  <si>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</si>
  <si>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</si>
  <si>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</si>
  <si>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</si>
  <si>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</si>
  <si>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</si>
  <si>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</si>
  <si>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</si>
  <si>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</si>
  <si>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</si>
  <si>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</si>
  <si>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</si>
  <si>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</si>
  <si>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</si>
  <si>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</si>
  <si>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</si>
  <si>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</si>
  <si>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</si>
  <si>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</si>
  <si>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</si>
  <si>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</si>
  <si>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</si>
  <si>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</si>
  <si>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</si>
  <si>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</si>
  <si>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</si>
  <si>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</si>
  <si>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</si>
  <si>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</si>
  <si>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</si>
  <si>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</si>
  <si>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</si>
  <si>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</si>
  <si>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</si>
  <si>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</si>
  <si>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</si>
  <si>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</si>
  <si>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</si>
  <si>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</si>
  <si>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</si>
  <si>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</si>
  <si>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</si>
  <si>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</si>
  <si>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</si>
  <si>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</si>
  <si>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</si>
  <si>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</si>
  <si>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</si>
  <si>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</si>
  <si>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</si>
  <si>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</si>
  <si>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</si>
  <si>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</si>
  <si>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</si>
  <si>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</si>
  <si>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</si>
  <si>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</si>
  <si>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</si>
  <si>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</si>
  <si>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</si>
  <si>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</si>
  <si>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</si>
  <si>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</si>
  <si>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</si>
  <si>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</si>
  <si>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</si>
  <si>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</si>
  <si>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</si>
  <si>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</si>
  <si>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</si>
  <si>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</si>
  <si>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</si>
  <si>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</si>
  <si>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</si>
  <si>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</si>
  <si>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</si>
  <si>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</si>
  <si>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</si>
  <si>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</si>
  <si>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</si>
  <si>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</si>
  <si>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</si>
  <si>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</si>
  <si>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</si>
  <si>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</si>
  <si>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</si>
  <si>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</si>
  <si>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</si>
  <si>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</si>
  <si>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</si>
  <si>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</si>
  <si>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</si>
  <si>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</si>
  <si>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</si>
  <si>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</si>
  <si>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</si>
  <si>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</si>
  <si>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</si>
  <si>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</si>
  <si>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</si>
  <si>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</si>
  <si>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</si>
  <si>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</si>
  <si>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</si>
  <si>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</si>
  <si>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</si>
  <si>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</si>
  <si>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</si>
  <si>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</si>
  <si>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</si>
  <si>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</si>
  <si>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</si>
  <si>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</si>
  <si>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</si>
  <si>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</si>
  <si>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</si>
  <si>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</si>
  <si>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</si>
  <si>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</si>
  <si>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</si>
  <si>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</si>
  <si>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</si>
  <si>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</si>
  <si>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</si>
  <si>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</si>
  <si>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</si>
  <si>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</si>
  <si>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</si>
  <si>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</si>
  <si>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</si>
  <si>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</si>
  <si>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</si>
  <si>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</si>
  <si>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</si>
  <si>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</si>
  <si>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</si>
  <si>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</si>
  <si>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</si>
  <si>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</si>
  <si>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</si>
  <si>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</si>
  <si>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</si>
  <si>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</si>
  <si>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</si>
  <si>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</si>
  <si>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</si>
  <si>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</si>
  <si>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</si>
  <si>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</si>
  <si>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</si>
  <si>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</si>
  <si>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</si>
  <si>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</si>
  <si>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</si>
  <si>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</si>
  <si>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</si>
  <si>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</si>
  <si>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</si>
  <si>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</si>
  <si>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</si>
  <si>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</si>
  <si>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</si>
  <si>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</si>
  <si>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</si>
  <si>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</si>
  <si>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</si>
  <si>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</si>
  <si>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</si>
  <si>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</si>
  <si>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</si>
  <si>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</si>
  <si>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</si>
  <si>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</si>
  <si>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</si>
  <si>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</si>
  <si>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</si>
  <si>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</si>
  <si>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</si>
  <si>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</si>
  <si>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</si>
  <si>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</si>
  <si>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</si>
  <si>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</si>
  <si>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</si>
  <si>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</si>
  <si>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</si>
  <si>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</si>
  <si>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</si>
  <si>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</si>
  <si>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</si>
  <si>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</si>
  <si>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</si>
  <si>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</si>
  <si>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</si>
  <si>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</si>
  <si>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</si>
  <si>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</si>
  <si>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</si>
  <si>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</si>
  <si>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</si>
  <si>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</si>
  <si>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</si>
  <si>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</si>
  <si>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</si>
  <si>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</si>
  <si>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</si>
  <si>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</si>
  <si>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</si>
  <si>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</si>
  <si>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</si>
  <si>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</si>
  <si>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</si>
  <si>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</si>
  <si>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</si>
  <si>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</si>
  <si>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</si>
  <si>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</si>
  <si>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</si>
  <si>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</si>
  <si>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</si>
  <si>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</si>
  <si>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</si>
  <si>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</si>
  <si>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</si>
  <si>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</si>
  <si>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</si>
  <si>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</si>
  <si>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</si>
  <si>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</si>
  <si>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</si>
  <si>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</si>
  <si>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</si>
  <si>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</si>
  <si>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</si>
  <si>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</si>
  <si>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</si>
  <si>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</si>
  <si>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</si>
  <si>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</si>
  <si>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</si>
  <si>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</si>
  <si>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</si>
  <si>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</si>
  <si>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</si>
  <si>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</si>
  <si>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</si>
  <si>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</si>
  <si>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</si>
  <si>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</si>
  <si>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</si>
  <si>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</si>
  <si>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</si>
  <si>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</si>
  <si>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</si>
  <si>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</si>
  <si>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</si>
  <si>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</si>
  <si>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</si>
  <si>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</si>
  <si>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</si>
  <si>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</si>
  <si>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</si>
  <si>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</si>
  <si>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</si>
  <si>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</si>
  <si>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</si>
  <si>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</si>
  <si>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</si>
  <si>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</si>
  <si>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</si>
  <si>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</si>
  <si>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</si>
  <si>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</si>
  <si>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</si>
  <si>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</si>
  <si>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</si>
  <si>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</si>
  <si>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</si>
  <si>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</si>
  <si>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</si>
  <si>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</si>
  <si>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</si>
  <si>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</si>
  <si>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</si>
  <si>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</si>
  <si>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</si>
  <si>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</si>
  <si>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</si>
  <si>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</si>
  <si>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</si>
  <si>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</si>
  <si>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</si>
  <si>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</si>
  <si>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</si>
  <si>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</si>
  <si>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</si>
  <si>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</si>
  <si>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</si>
  <si>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</si>
  <si>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</si>
  <si>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</si>
  <si>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</si>
  <si>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</si>
  <si>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</si>
  <si>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</si>
  <si>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</si>
  <si>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</si>
  <si>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</si>
  <si>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</si>
  <si>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</si>
  <si>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</si>
  <si>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</si>
  <si>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</si>
  <si>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</si>
  <si>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</si>
  <si>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</si>
  <si>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</si>
  <si>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</si>
  <si>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</si>
  <si>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</si>
  <si>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</si>
  <si>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</si>
  <si>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</si>
  <si>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</si>
  <si>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</si>
  <si>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</si>
  <si>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</si>
  <si>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</si>
  <si>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</si>
  <si>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</si>
  <si>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</si>
  <si>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</si>
  <si>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</si>
  <si>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</si>
  <si>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</si>
  <si>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</si>
  <si>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</si>
  <si>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</si>
  <si>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</si>
  <si>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</si>
  <si>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</si>
  <si>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</si>
  <si>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</si>
  <si>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</si>
  <si>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</si>
  <si>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</si>
  <si>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</si>
  <si>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</si>
  <si>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</si>
  <si>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</si>
  <si>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</si>
  <si>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</si>
  <si>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</si>
  <si>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</si>
  <si>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</si>
  <si>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</si>
  <si>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</si>
  <si>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</si>
  <si>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</si>
  <si>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</si>
  <si>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</si>
  <si>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</si>
  <si>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</si>
  <si>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</si>
  <si>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</si>
  <si>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</si>
  <si>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</si>
  <si>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</si>
  <si>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</si>
  <si>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</si>
  <si>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</si>
  <si>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</si>
  <si>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</si>
  <si>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</si>
  <si>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</si>
  <si>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</si>
  <si>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</si>
  <si>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</si>
  <si>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</si>
  <si>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</si>
  <si>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</si>
  <si>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</si>
  <si>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</si>
  <si>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</si>
  <si>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</si>
  <si>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</si>
  <si>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</si>
  <si>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</si>
  <si>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</si>
  <si>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</si>
  <si>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</si>
  <si>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</si>
  <si>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</si>
  <si>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</si>
  <si>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</si>
  <si>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</si>
  <si>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</si>
  <si>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</si>
  <si>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</si>
  <si>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</si>
  <si>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</si>
  <si>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</si>
  <si>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</si>
  <si>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</si>
  <si>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</si>
  <si>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</si>
  <si>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</si>
  <si>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</si>
  <si>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</si>
  <si>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</si>
  <si>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</si>
  <si>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</si>
  <si>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</si>
  <si>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</si>
  <si>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</si>
  <si>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</si>
  <si>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</si>
  <si>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</si>
  <si>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</si>
  <si>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</si>
  <si>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</si>
  <si>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</si>
  <si>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</si>
  <si>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</si>
  <si>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</si>
  <si>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</si>
  <si>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</si>
  <si>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</si>
  <si>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</si>
  <si>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</si>
  <si>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</si>
  <si>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</si>
  <si>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</si>
  <si>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</si>
  <si>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</si>
  <si>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</si>
  <si>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</si>
  <si>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</si>
  <si>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</si>
  <si>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</si>
  <si>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</si>
  <si>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</si>
  <si>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</si>
  <si>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</si>
  <si>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</si>
  <si>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</si>
  <si>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</si>
  <si>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</si>
  <si>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</si>
  <si>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</si>
  <si>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</si>
  <si>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</si>
  <si>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</si>
  <si>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</si>
  <si>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</si>
  <si>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</si>
  <si>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</si>
  <si>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</si>
  <si>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</si>
  <si>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</si>
  <si>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</si>
  <si>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</si>
  <si>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</si>
  <si>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</si>
  <si>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</si>
  <si>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</si>
  <si>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</si>
  <si>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</si>
  <si>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</si>
  <si>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</si>
  <si>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</si>
  <si>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</si>
  <si>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</si>
  <si>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</si>
  <si>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</si>
  <si>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</si>
  <si>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</si>
  <si>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</si>
  <si>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</si>
  <si>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</si>
  <si>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</si>
  <si>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</si>
  <si>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</si>
  <si>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</si>
  <si>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</si>
  <si>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</si>
  <si>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</si>
  <si>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</si>
  <si>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</si>
  <si>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</si>
  <si>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</si>
  <si>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</si>
  <si>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</si>
  <si>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</si>
  <si>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</si>
  <si>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</si>
  <si>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</si>
  <si>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</si>
  <si>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</si>
  <si>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</si>
  <si>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</si>
  <si>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</si>
  <si>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</si>
  <si>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</si>
  <si>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</si>
  <si>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</si>
  <si>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</si>
  <si>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</si>
  <si>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</si>
  <si>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</si>
  <si>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</si>
  <si>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</si>
  <si>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</si>
  <si>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</si>
  <si>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</si>
  <si>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</si>
  <si>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</si>
  <si>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</si>
  <si>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</si>
  <si>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</si>
  <si>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</si>
  <si>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</si>
  <si>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</si>
  <si>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</si>
  <si>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</si>
  <si>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</si>
  <si>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</si>
  <si>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</si>
  <si>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</si>
  <si>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</si>
  <si>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</si>
  <si>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</si>
  <si>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</si>
  <si>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</si>
  <si>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</si>
  <si>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</si>
  <si>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</si>
  <si>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</si>
  <si>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</si>
  <si>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</si>
  <si>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</si>
  <si>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</si>
  <si>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</si>
  <si>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</si>
  <si>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</si>
  <si>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</si>
  <si>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</si>
  <si>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</si>
  <si>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</si>
  <si>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</si>
  <si>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</si>
  <si>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</si>
  <si>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</si>
  <si>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</si>
  <si>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</si>
  <si>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</si>
  <si>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</si>
  <si>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</si>
  <si>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</si>
  <si>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</si>
  <si>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</si>
  <si>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</si>
  <si>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</si>
  <si>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</si>
  <si>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</si>
  <si>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</si>
  <si>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</si>
  <si>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</si>
  <si>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</si>
  <si>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</si>
  <si>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</si>
  <si>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</si>
  <si>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</si>
  <si>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</si>
  <si>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</si>
  <si>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</si>
  <si>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</si>
  <si>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</si>
  <si>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</si>
  <si>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</si>
  <si>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</si>
  <si>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</si>
  <si>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</si>
  <si>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</si>
  <si>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</si>
  <si>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</si>
  <si>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</si>
  <si>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</si>
  <si>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</si>
  <si>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</si>
  <si>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</si>
  <si>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</si>
  <si>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</si>
  <si>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</si>
  <si>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</si>
  <si>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</si>
  <si>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</si>
  <si>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</si>
  <si>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</si>
  <si>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</si>
  <si>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</si>
  <si>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</si>
  <si>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</si>
  <si>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</si>
  <si>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</si>
  <si>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</si>
  <si>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</si>
  <si>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</si>
  <si>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</si>
  <si>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</si>
  <si>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</si>
  <si>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</si>
  <si>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</si>
  <si>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</si>
  <si>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</si>
  <si>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</si>
  <si>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</si>
  <si>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</si>
  <si>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</si>
  <si>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</si>
  <si>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</si>
  <si>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</si>
  <si>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</si>
  <si>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</si>
  <si>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</si>
  <si>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</si>
  <si>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</si>
  <si>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</si>
  <si>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</si>
  <si>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</si>
  <si>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</si>
  <si>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</si>
  <si>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</si>
  <si>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</si>
  <si>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</si>
  <si>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</si>
  <si>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</si>
  <si>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</si>
  <si>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</si>
  <si>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</si>
  <si>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</si>
  <si>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</si>
  <si>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</si>
  <si>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</si>
  <si>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</si>
  <si>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</si>
  <si>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</si>
  <si>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</si>
  <si>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</si>
  <si>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</si>
  <si>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</si>
  <si>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</si>
  <si>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</si>
  <si>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</si>
  <si>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</si>
  <si>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</si>
  <si>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</si>
  <si>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</si>
  <si>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</si>
  <si>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</si>
  <si>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</si>
  <si>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</si>
  <si>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</si>
  <si>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</si>
  <si>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</si>
  <si>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</si>
  <si>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</si>
  <si>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</si>
  <si>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</si>
  <si>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</si>
  <si>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</si>
  <si>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</si>
  <si>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</si>
  <si>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</si>
  <si>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</si>
  <si>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</si>
  <si>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</si>
  <si>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</si>
  <si>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</si>
  <si>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</si>
  <si>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</si>
  <si>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</si>
  <si>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</si>
  <si>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</si>
  <si>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</si>
  <si>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</si>
  <si>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</si>
  <si>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</si>
  <si>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</si>
  <si>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</si>
  <si>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</si>
  <si>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</si>
  <si>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</si>
  <si>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</si>
  <si>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</si>
  <si>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</si>
  <si>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</si>
  <si>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</si>
  <si>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</si>
  <si>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</si>
  <si>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</si>
  <si>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</si>
  <si>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</si>
  <si>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</si>
  <si>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</si>
  <si>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</si>
  <si>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</si>
  <si>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</si>
  <si>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</si>
  <si>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</si>
  <si>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</si>
  <si>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</si>
  <si>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</si>
  <si>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</si>
  <si>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</si>
  <si>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</si>
  <si>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</si>
  <si>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</si>
  <si>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</si>
  <si>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</si>
  <si>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</si>
  <si>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</si>
  <si>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</si>
  <si>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</si>
  <si>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</si>
  <si>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</si>
  <si>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</si>
  <si>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</si>
  <si>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</si>
  <si>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</si>
  <si>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</si>
  <si>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</si>
  <si>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</si>
  <si>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</si>
  <si>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</si>
  <si>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</si>
  <si>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</si>
  <si>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</si>
  <si>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</si>
  <si>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</si>
  <si>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</si>
  <si>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</si>
  <si>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</si>
  <si>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</si>
  <si>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</si>
  <si>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</si>
  <si>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</si>
  <si>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</si>
  <si>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</si>
  <si>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</si>
  <si>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</si>
  <si>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</si>
  <si>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</si>
  <si>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</si>
  <si>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</si>
  <si>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</si>
  <si>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</si>
  <si>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</si>
  <si>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</si>
  <si>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</si>
  <si>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</si>
  <si>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</si>
  <si>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</si>
  <si>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</si>
  <si>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</si>
  <si>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</si>
  <si>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</si>
  <si>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</si>
  <si>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</si>
  <si>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</si>
  <si>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</si>
  <si>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</si>
  <si>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</si>
  <si>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</si>
  <si>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</si>
  <si>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</si>
  <si>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</si>
  <si>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</si>
  <si>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</si>
  <si>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</si>
  <si>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</si>
  <si>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</si>
  <si>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</si>
  <si>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</si>
  <si>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</si>
  <si>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</si>
  <si>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</si>
  <si>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</si>
  <si>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</si>
  <si>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</si>
  <si>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</si>
  <si>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</si>
  <si>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</si>
  <si>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</si>
  <si>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</si>
  <si>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</si>
  <si>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</si>
  <si>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</si>
  <si>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</si>
  <si>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</si>
  <si>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</si>
  <si>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</si>
  <si>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</si>
  <si>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</si>
  <si>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</si>
  <si>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</si>
  <si>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</si>
  <si>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</si>
  <si>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</si>
  <si>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</si>
  <si>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</si>
  <si>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</si>
  <si>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</si>
  <si>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</si>
  <si>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</si>
  <si>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</si>
  <si>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</si>
  <si>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</si>
  <si>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</si>
  <si>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</si>
  <si>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</si>
  <si>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</si>
  <si>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</si>
  <si>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</si>
  <si>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</si>
  <si>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</si>
  <si>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</si>
  <si>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</si>
  <si>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</si>
  <si>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</si>
  <si>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</si>
  <si>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</si>
  <si>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</si>
  <si>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</si>
  <si>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</si>
  <si>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</si>
  <si>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</si>
  <si>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</si>
  <si>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</si>
  <si>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</si>
  <si>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</si>
  <si>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</si>
  <si>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</si>
  <si>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</si>
  <si>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</si>
  <si>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</si>
  <si>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</si>
  <si>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</si>
  <si>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</si>
  <si>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</si>
  <si>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</si>
  <si>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</si>
  <si>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</si>
  <si>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</si>
  <si>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</si>
  <si>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</si>
  <si>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</si>
  <si>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</si>
  <si>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</si>
  <si>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</si>
  <si>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</si>
  <si>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</si>
  <si>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</si>
  <si>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</si>
  <si>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</si>
  <si>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</si>
  <si>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</si>
  <si>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</si>
  <si>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</si>
  <si>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</si>
  <si>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</si>
  <si>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</si>
  <si>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</si>
  <si>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</si>
  <si>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</si>
  <si>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</si>
  <si>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</si>
  <si>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</si>
  <si>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</si>
  <si>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</si>
  <si>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</si>
  <si>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</si>
  <si>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</si>
  <si>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</si>
  <si>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</si>
  <si>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</si>
  <si>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</si>
  <si>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</si>
  <si>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</si>
  <si>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</si>
  <si>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</si>
  <si>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</si>
  <si>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</si>
  <si>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</si>
  <si>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</si>
  <si>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</si>
  <si>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</si>
  <si>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</si>
  <si>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</si>
  <si>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</si>
  <si>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</si>
  <si>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</si>
  <si>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</si>
  <si>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</si>
  <si>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</si>
  <si>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</si>
  <si>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</si>
  <si>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</si>
  <si>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</si>
  <si>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</si>
  <si>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</si>
  <si>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</si>
  <si>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</si>
  <si>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</si>
  <si>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</si>
  <si>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</si>
  <si>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</si>
  <si>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</si>
  <si>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</si>
  <si>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</si>
  <si>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</si>
  <si>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</si>
  <si>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</si>
  <si>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</si>
  <si>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</si>
  <si>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</si>
  <si>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</si>
  <si>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</si>
  <si>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</si>
  <si>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</si>
  <si>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</si>
  <si>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</si>
  <si>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</si>
  <si>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</si>
  <si>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</si>
  <si>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</si>
  <si>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</si>
  <si>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</si>
  <si>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</si>
  <si>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</si>
  <si>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</si>
  <si>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</si>
  <si>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</si>
  <si>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</si>
  <si>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</si>
  <si>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</si>
  <si>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</si>
  <si>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</si>
  <si>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</si>
  <si>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</si>
  <si>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</si>
  <si>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</si>
  <si>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</si>
  <si>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</si>
  <si>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</si>
  <si>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</si>
  <si>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</si>
  <si>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</si>
  <si>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</si>
  <si>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</si>
  <si>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</si>
  <si>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</si>
  <si>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</si>
  <si>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</si>
  <si>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</si>
  <si>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</si>
  <si>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</si>
  <si>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</si>
  <si>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</si>
  <si>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</si>
  <si>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</si>
  <si>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</si>
  <si>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</si>
  <si>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</si>
  <si>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</si>
  <si>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</si>
  <si>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</si>
  <si>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</si>
  <si>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</si>
  <si>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</si>
  <si>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</si>
  <si>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</si>
  <si>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</si>
  <si>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</si>
  <si>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</si>
  <si>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</si>
  <si>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</si>
  <si>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</si>
  <si>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</si>
  <si>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</si>
  <si>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</si>
  <si>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</si>
  <si>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</si>
  <si>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</si>
  <si>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</si>
  <si>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</si>
  <si>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</si>
  <si>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</si>
  <si>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</si>
  <si>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</si>
  <si>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</si>
  <si>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</si>
  <si>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</si>
  <si>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</si>
  <si>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</si>
  <si>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</si>
  <si>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</si>
  <si>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</si>
  <si>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</si>
  <si>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</si>
  <si>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</si>
  <si>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</si>
  <si>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</si>
  <si>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</si>
  <si>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</si>
  <si>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</si>
  <si>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</si>
  <si>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</si>
  <si>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</si>
  <si>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</si>
  <si>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</si>
  <si>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</si>
  <si>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</si>
  <si>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</si>
  <si>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</si>
  <si>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</si>
  <si>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</si>
  <si>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</si>
  <si>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</si>
  <si>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</si>
  <si>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</si>
  <si>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</si>
  <si>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</si>
  <si>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</si>
  <si>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</si>
  <si>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</si>
  <si>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</si>
  <si>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</si>
  <si>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</si>
  <si>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</si>
  <si>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</si>
  <si>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</si>
  <si>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</si>
  <si>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</si>
  <si>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</si>
  <si>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</si>
  <si>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</si>
  <si>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</si>
  <si>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</si>
  <si>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</si>
  <si>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</si>
  <si>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</si>
  <si>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</si>
  <si>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</si>
  <si>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</si>
  <si>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</si>
  <si>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</si>
  <si>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</si>
  <si>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</si>
  <si>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</si>
  <si>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</si>
  <si>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</si>
  <si>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</si>
  <si>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</si>
  <si>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</si>
  <si>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</si>
  <si>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</si>
  <si>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</si>
  <si>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</si>
  <si>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</si>
  <si>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</si>
  <si>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</si>
  <si>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</si>
  <si>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</si>
  <si>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</si>
  <si>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</si>
  <si>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</si>
  <si>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</si>
  <si>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</si>
  <si>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</si>
  <si>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</si>
  <si>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</si>
  <si>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</si>
  <si>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</si>
  <si>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</si>
  <si>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</si>
  <si>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</si>
  <si>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</si>
  <si>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</si>
  <si>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</si>
  <si>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</si>
  <si>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</si>
  <si>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</si>
  <si>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</si>
  <si>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</si>
  <si>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</si>
  <si>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</si>
  <si>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</si>
  <si>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</si>
  <si>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</si>
  <si>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</si>
  <si>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</si>
  <si>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</si>
  <si>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</si>
  <si>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</si>
  <si>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</si>
  <si>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</si>
  <si>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</si>
  <si>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</si>
  <si>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</si>
  <si>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</si>
  <si>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</si>
  <si>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</si>
  <si>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</si>
  <si>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</si>
  <si>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</si>
  <si>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</si>
  <si>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</si>
  <si>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</si>
  <si>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</si>
  <si>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</si>
  <si>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</si>
  <si>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</si>
  <si>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</si>
  <si>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</si>
  <si>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</si>
  <si>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</si>
  <si>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</si>
  <si>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</si>
  <si>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</si>
  <si>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</si>
  <si>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</si>
  <si>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</si>
  <si>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</si>
  <si>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</si>
  <si>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</si>
  <si>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</si>
  <si>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</si>
  <si>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</si>
  <si>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</si>
  <si>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</si>
  <si>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</si>
  <si>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</si>
  <si>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</si>
  <si>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</si>
  <si>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</si>
  <si>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</si>
  <si>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</si>
  <si>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</si>
  <si>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</si>
  <si>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</si>
  <si>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</si>
  <si>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</si>
  <si>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</si>
  <si>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</si>
  <si>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</si>
  <si>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</si>
  <si>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</si>
  <si>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</si>
  <si>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</si>
  <si>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</si>
  <si>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</si>
  <si>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</si>
  <si>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</si>
  <si>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</si>
  <si>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</si>
  <si>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</si>
  <si>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</si>
  <si>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</si>
  <si>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</si>
  <si>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</si>
  <si>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</si>
  <si>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</si>
  <si>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</si>
  <si>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</si>
  <si>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</si>
  <si>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</si>
  <si>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</si>
  <si>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</si>
  <si>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</si>
  <si>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</si>
  <si>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</si>
  <si>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</si>
  <si>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</si>
  <si>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</si>
  <si>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</si>
  <si>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</si>
  <si>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</si>
  <si>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</si>
  <si>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</si>
  <si>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</si>
  <si>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</si>
  <si>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</si>
  <si>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</si>
  <si>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</si>
  <si>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</si>
  <si>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</si>
  <si>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</si>
  <si>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</si>
  <si>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</si>
  <si>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</si>
  <si>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</si>
  <si>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</si>
  <si>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</si>
  <si>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</si>
  <si>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</si>
  <si>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</si>
  <si>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</si>
  <si>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</si>
  <si>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</si>
  <si>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</si>
  <si>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</si>
  <si>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</si>
  <si>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</si>
  <si>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</si>
  <si>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</si>
  <si>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</si>
  <si>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</si>
  <si>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</si>
  <si>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</si>
  <si>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</si>
  <si>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</si>
  <si>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</si>
  <si>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</si>
  <si>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</si>
  <si>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</si>
  <si>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</si>
  <si>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</si>
  <si>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</si>
  <si>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</si>
  <si>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</si>
  <si>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</si>
  <si>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</si>
  <si>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</si>
  <si>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</si>
  <si>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</si>
  <si>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</si>
  <si>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</si>
  <si>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</si>
  <si>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</si>
  <si>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</si>
  <si>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</si>
  <si>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</si>
  <si>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</si>
  <si>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</si>
  <si>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</si>
  <si>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</si>
  <si>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</si>
  <si>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</si>
  <si>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</si>
  <si>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</si>
  <si>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</si>
  <si>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</si>
  <si>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</si>
  <si>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</si>
  <si>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</si>
  <si>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</si>
  <si>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</si>
  <si>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</si>
  <si>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</si>
  <si>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</si>
  <si>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</si>
  <si>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</si>
  <si>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</si>
  <si>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</si>
  <si>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</si>
  <si>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</si>
  <si>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</si>
  <si>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</si>
  <si>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</si>
  <si>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</si>
  <si>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</si>
  <si>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</si>
  <si>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</si>
  <si>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</si>
  <si>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</si>
  <si>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</si>
  <si>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</si>
  <si>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</si>
  <si>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</si>
  <si>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</si>
  <si>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</si>
  <si>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</si>
  <si>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</si>
  <si>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</si>
  <si>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</si>
  <si>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</si>
  <si>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</si>
  <si>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</si>
  <si>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</si>
  <si>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</si>
  <si>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</si>
  <si>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</si>
  <si>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</si>
  <si>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</si>
  <si>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</si>
  <si>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</si>
  <si>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</si>
  <si>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</si>
  <si>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</si>
  <si>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</si>
  <si>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</si>
  <si>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</si>
  <si>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</si>
  <si>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</si>
  <si>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</si>
  <si>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</si>
  <si>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</si>
  <si>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</si>
  <si>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</si>
  <si>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</si>
  <si>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</si>
  <si>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</si>
  <si>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</si>
  <si>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</si>
  <si>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</si>
  <si>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</si>
  <si>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</si>
  <si>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</si>
  <si>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</si>
  <si>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</si>
  <si>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</si>
  <si>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</si>
  <si>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</si>
  <si>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</si>
  <si>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</si>
  <si>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</si>
  <si>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</si>
  <si>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</si>
  <si>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</si>
  <si>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</si>
  <si>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</si>
  <si>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</si>
  <si>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</si>
  <si>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</si>
  <si>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</si>
  <si>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</si>
  <si>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</si>
  <si>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</si>
  <si>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</si>
  <si>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</si>
  <si>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</si>
  <si>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</si>
  <si>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</si>
  <si>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</si>
  <si>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</si>
  <si>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</si>
  <si>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</si>
  <si>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</si>
  <si>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</si>
  <si>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</si>
  <si>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</si>
  <si>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</si>
  <si>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</si>
  <si>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</si>
  <si>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</si>
  <si>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</si>
  <si>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</si>
  <si>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</si>
  <si>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</si>
  <si>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</si>
  <si>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</si>
  <si>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</si>
  <si>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</si>
  <si>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</si>
  <si>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</si>
  <si>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</si>
  <si>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</si>
  <si>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</si>
  <si>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</si>
  <si>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</si>
  <si>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</si>
  <si>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</si>
  <si>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</si>
  <si>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</si>
  <si>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</si>
  <si>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</si>
  <si>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</si>
  <si>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</si>
  <si>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</si>
  <si>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</si>
  <si>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</si>
  <si>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</si>
  <si>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</si>
  <si>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</si>
  <si>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</si>
  <si>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</si>
  <si>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</si>
  <si>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</si>
  <si>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</si>
  <si>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</si>
  <si>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</si>
  <si>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</si>
  <si>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</si>
  <si>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</si>
  <si>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</si>
  <si>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</si>
  <si>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</si>
  <si>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</si>
  <si>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</si>
  <si>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</si>
  <si>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</si>
  <si>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</si>
  <si>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</si>
  <si>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</si>
  <si>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</si>
  <si>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</si>
  <si>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</si>
  <si>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</si>
  <si>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</si>
  <si>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</si>
  <si>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</si>
  <si>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</si>
  <si>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</si>
  <si>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</si>
  <si>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</si>
  <si>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</si>
  <si>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</si>
  <si>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</si>
  <si>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</si>
  <si>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</si>
  <si>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</si>
  <si>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</si>
  <si>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</si>
  <si>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</si>
  <si>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</si>
  <si>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</si>
  <si>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</si>
  <si>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</si>
  <si>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</si>
  <si>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</si>
  <si>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</si>
  <si>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</si>
  <si>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</si>
  <si>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</si>
  <si>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</si>
  <si>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</si>
  <si>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</si>
  <si>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</si>
  <si>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</si>
  <si>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</si>
  <si>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</si>
  <si>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</si>
  <si>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</si>
  <si>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</si>
  <si>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</si>
  <si>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</si>
  <si>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</si>
  <si>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</si>
  <si>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</si>
  <si>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</si>
  <si>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</si>
  <si>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</si>
  <si>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</si>
  <si>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</si>
  <si>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</si>
  <si>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</si>
  <si>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</si>
  <si>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</si>
  <si>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</si>
  <si>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</si>
  <si>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</si>
  <si>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</si>
  <si>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</si>
  <si>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</si>
  <si>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</si>
  <si>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</si>
  <si>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</si>
  <si>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</si>
  <si>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</si>
  <si>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</si>
  <si>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</si>
  <si>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</si>
  <si>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</si>
  <si>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</si>
  <si>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</si>
  <si>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</si>
  <si>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</si>
  <si>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</si>
  <si>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</si>
  <si>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</si>
  <si>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</si>
  <si>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</si>
  <si>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</si>
  <si>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</si>
  <si>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</si>
  <si>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</si>
  <si>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</si>
  <si>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</si>
  <si>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</si>
  <si>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</si>
  <si>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</si>
  <si>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</si>
  <si>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</si>
  <si>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</si>
  <si>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</si>
  <si>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</si>
  <si>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</si>
  <si>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</si>
  <si>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</si>
  <si>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</si>
  <si>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</si>
  <si>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</si>
  <si>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</si>
  <si>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</si>
  <si>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</si>
  <si>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</si>
  <si>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</si>
  <si>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</si>
  <si>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</si>
  <si>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</si>
  <si>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</si>
  <si>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</si>
  <si>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</si>
  <si>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</si>
  <si>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</si>
  <si>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</si>
  <si>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</si>
  <si>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</si>
  <si>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</si>
  <si>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</si>
  <si>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</si>
  <si>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</si>
  <si>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</si>
  <si>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</si>
  <si>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</si>
  <si>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</si>
  <si>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</si>
  <si>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</si>
  <si>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</si>
  <si>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</si>
  <si>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</si>
  <si>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</si>
  <si>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</si>
  <si>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</si>
  <si>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</si>
  <si>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</si>
  <si>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</si>
  <si>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</si>
  <si>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</si>
  <si>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</si>
  <si>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</si>
  <si>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</si>
  <si>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</si>
  <si>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</si>
  <si>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</si>
  <si>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</si>
  <si>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</si>
  <si>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</si>
  <si>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</si>
  <si>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</si>
  <si>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</si>
  <si>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</si>
  <si>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</si>
  <si>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</si>
  <si>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</si>
  <si>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</si>
  <si>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</si>
  <si>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</si>
  <si>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</si>
  <si>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</si>
  <si>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</si>
  <si>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</si>
  <si>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</si>
  <si>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</si>
  <si>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</si>
  <si>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</si>
  <si>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</si>
  <si>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</si>
  <si>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</si>
  <si>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</si>
  <si>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</si>
  <si>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</si>
  <si>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</si>
  <si>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</si>
  <si>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</si>
  <si>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</si>
  <si>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</si>
  <si>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</si>
  <si>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</si>
  <si>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</si>
  <si>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</si>
  <si>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</si>
  <si>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</si>
  <si>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</si>
  <si>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</si>
  <si>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</si>
  <si>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</si>
  <si>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</si>
  <si>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</si>
  <si>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</si>
  <si>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</si>
  <si>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</si>
  <si>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</si>
  <si>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</si>
  <si>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</si>
  <si>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</si>
  <si>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</si>
  <si>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</si>
  <si>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</si>
  <si>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</si>
  <si>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</si>
  <si>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</si>
  <si>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</si>
  <si>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</si>
  <si>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</si>
  <si>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</si>
  <si>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</si>
  <si>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</si>
  <si>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</si>
  <si>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</si>
  <si>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</si>
  <si>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</si>
  <si>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</si>
  <si>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</si>
  <si>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</si>
  <si>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</si>
  <si>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</si>
  <si>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</si>
  <si>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</si>
  <si>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</si>
  <si>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</si>
  <si>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</si>
  <si>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</si>
  <si>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</si>
  <si>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</si>
  <si>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</si>
  <si>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</si>
  <si>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</si>
  <si>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</si>
  <si>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</si>
  <si>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</si>
  <si>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</si>
  <si>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</si>
  <si>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</si>
  <si>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</si>
  <si>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</si>
  <si>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</si>
  <si>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</si>
  <si>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</si>
  <si>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</si>
  <si>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</si>
  <si>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</si>
  <si>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</si>
  <si>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</si>
  <si>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</si>
  <si>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</si>
  <si>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</si>
  <si>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</si>
  <si>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</si>
  <si>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</si>
  <si>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</si>
  <si>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</si>
  <si>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</si>
  <si>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</si>
  <si>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</si>
  <si>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</si>
  <si>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</si>
  <si>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</si>
  <si>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</si>
  <si>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</si>
  <si>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</si>
  <si>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</si>
  <si>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</si>
  <si>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</si>
  <si>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</si>
  <si>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</si>
  <si>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</si>
  <si>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</si>
  <si>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</si>
  <si>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</si>
  <si>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</si>
  <si>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</si>
  <si>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</si>
  <si>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</si>
  <si>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</si>
  <si>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</si>
  <si>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</si>
  <si>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</si>
  <si>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</si>
  <si>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</si>
  <si>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</si>
  <si>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</si>
  <si>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</si>
  <si>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</si>
  <si>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</si>
  <si>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</si>
  <si>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</si>
  <si>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</si>
  <si>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</si>
  <si>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</si>
  <si>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</si>
  <si>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</si>
  <si>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</si>
  <si>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</si>
  <si>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</si>
  <si>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</si>
  <si>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</si>
  <si>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</si>
  <si>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</si>
  <si>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</si>
  <si>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</si>
  <si>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</si>
  <si>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</si>
  <si>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</si>
  <si>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</si>
  <si>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</si>
  <si>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</si>
  <si>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</si>
  <si>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</si>
  <si>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</si>
  <si>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</si>
  <si>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</si>
  <si>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</si>
  <si>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</si>
  <si>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</si>
  <si>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</si>
  <si>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</si>
  <si>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</si>
  <si>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</si>
  <si>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</si>
  <si>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</si>
  <si>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</si>
  <si>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</si>
  <si>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</si>
  <si>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</si>
  <si>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</si>
  <si>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</si>
  <si>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</si>
  <si>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</si>
  <si>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</si>
  <si>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</si>
  <si>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</si>
  <si>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</si>
  <si>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</si>
  <si>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</si>
  <si>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</si>
  <si>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</si>
  <si>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</si>
  <si>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</si>
  <si>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</si>
  <si>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</si>
  <si>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</si>
  <si>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</si>
  <si>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</si>
  <si>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</si>
  <si>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</si>
  <si>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</si>
  <si>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</si>
  <si>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</si>
  <si>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</si>
  <si>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</si>
  <si>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</si>
  <si>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</si>
  <si>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</si>
  <si>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</si>
  <si>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</si>
  <si>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</si>
  <si>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</si>
  <si>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</si>
  <si>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</si>
  <si>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</si>
  <si>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</si>
  <si>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</si>
  <si>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</si>
  <si>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</si>
  <si>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</si>
  <si>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</si>
  <si>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</si>
  <si>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</si>
  <si>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</si>
  <si>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</si>
  <si>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</si>
  <si>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</si>
  <si>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</si>
  <si>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</si>
  <si>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</si>
  <si>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</si>
  <si>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</si>
  <si>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</si>
  <si>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</si>
  <si>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</si>
  <si>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</si>
  <si>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</si>
  <si>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</si>
  <si>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</si>
  <si>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</si>
  <si>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</si>
  <si>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</si>
  <si>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</si>
  <si>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</si>
  <si>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</si>
  <si>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</si>
  <si>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</si>
  <si>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</si>
  <si>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</si>
  <si>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</si>
  <si>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</si>
  <si>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</si>
  <si>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</si>
  <si>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</si>
  <si>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</si>
  <si>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</si>
  <si>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</si>
  <si>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</si>
  <si>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</si>
  <si>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</si>
  <si>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</si>
  <si>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</si>
  <si>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</si>
  <si>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</si>
  <si>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</si>
  <si>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</si>
  <si>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</si>
  <si>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</si>
  <si>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</si>
  <si>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</si>
  <si>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</si>
  <si>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</si>
  <si>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</si>
  <si>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</si>
  <si>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</si>
  <si>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</si>
  <si>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</si>
  <si>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</si>
  <si>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</si>
  <si>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</si>
  <si>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</si>
  <si>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</si>
  <si>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</si>
  <si>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</si>
  <si>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</si>
  <si>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</si>
  <si>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</si>
  <si>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</si>
  <si>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</si>
  <si>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</si>
  <si>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</si>
  <si>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</si>
  <si>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</si>
  <si>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</si>
  <si>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</si>
  <si>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</si>
  <si>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</si>
  <si>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</si>
  <si>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</si>
  <si>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</si>
  <si>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</si>
  <si>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</si>
  <si>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</si>
  <si>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</si>
  <si>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</si>
  <si>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</si>
  <si>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</si>
  <si>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</si>
  <si>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</si>
  <si>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</si>
  <si>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</si>
  <si>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</si>
  <si>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</si>
  <si>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</si>
  <si>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</si>
  <si>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</si>
  <si>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</si>
  <si>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</si>
  <si>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</si>
  <si>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</si>
  <si>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</si>
  <si>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</si>
  <si>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</si>
  <si>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</si>
  <si>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</si>
  <si>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</si>
  <si>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</si>
  <si>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</si>
  <si>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</si>
  <si>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</si>
  <si>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</si>
  <si>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</si>
  <si>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</si>
  <si>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</si>
  <si>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</si>
  <si>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</si>
  <si>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</si>
  <si>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</si>
  <si>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</si>
  <si>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</si>
  <si>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</si>
  <si>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</si>
  <si>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</si>
  <si>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</si>
  <si>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</si>
  <si>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</si>
  <si>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</si>
  <si>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</si>
  <si>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</si>
  <si>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</si>
  <si>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</si>
  <si>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</si>
  <si>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</si>
  <si>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</si>
  <si>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</si>
  <si>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</si>
  <si>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</si>
  <si>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</si>
  <si>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</si>
  <si>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</si>
  <si>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</si>
  <si>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</si>
  <si>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</si>
  <si>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</si>
  <si>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</si>
  <si>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</si>
  <si>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</si>
  <si>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</si>
  <si>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</si>
  <si>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</si>
  <si>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</si>
  <si>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</si>
  <si>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</si>
  <si>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</si>
  <si>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</si>
  <si>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</si>
  <si>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</si>
  <si>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</si>
  <si>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</si>
  <si>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</si>
  <si>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</si>
  <si>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</si>
  <si>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</si>
  <si>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</si>
  <si>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</si>
  <si>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</si>
  <si>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</si>
  <si>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</si>
  <si>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</si>
  <si>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</si>
  <si>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</si>
  <si>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</si>
  <si>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</si>
  <si>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</si>
  <si>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</si>
  <si>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</si>
  <si>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</si>
  <si>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</si>
  <si>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</si>
  <si>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</si>
  <si>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</si>
  <si>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</si>
  <si>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</si>
  <si>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</si>
  <si>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</si>
  <si>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</si>
  <si>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</si>
  <si>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</si>
  <si>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</si>
  <si>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</si>
  <si>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</si>
  <si>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</si>
  <si>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</si>
  <si>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</si>
  <si>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</si>
  <si>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</si>
  <si>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</si>
  <si>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</si>
  <si>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</si>
  <si>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</si>
  <si>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</si>
  <si>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</si>
  <si>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</si>
  <si>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</si>
  <si>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</si>
  <si>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</si>
  <si>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</si>
  <si>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</si>
  <si>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</si>
  <si>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</si>
  <si>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</si>
  <si>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</si>
  <si>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</si>
  <si>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</si>
  <si>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</si>
  <si>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</si>
  <si>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</si>
  <si>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</si>
  <si>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</si>
  <si>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</si>
  <si>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</si>
  <si>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</si>
  <si>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</si>
  <si>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</si>
  <si>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</si>
  <si>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</si>
  <si>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</si>
  <si>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</si>
  <si>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</si>
  <si>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</si>
  <si>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</si>
  <si>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</si>
  <si>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</si>
  <si>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</si>
  <si>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</si>
  <si>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</si>
  <si>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</si>
  <si>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</si>
  <si>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</si>
  <si>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</si>
  <si>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</si>
  <si>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</si>
  <si>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</si>
  <si>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</si>
  <si>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</si>
  <si>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</si>
  <si>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</si>
  <si>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</si>
  <si>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</si>
  <si>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</si>
  <si>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</si>
  <si>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</si>
  <si>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</si>
  <si>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</si>
  <si>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</si>
  <si>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</si>
  <si>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</si>
  <si>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</si>
  <si>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</si>
  <si>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</si>
  <si>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</si>
  <si>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</si>
  <si>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</si>
  <si>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</si>
  <si>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</si>
  <si>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</si>
  <si>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</si>
  <si>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</si>
  <si>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</si>
  <si>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</si>
  <si>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</si>
  <si>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</si>
  <si>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</si>
  <si>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</si>
  <si>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</si>
  <si>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</si>
  <si>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</si>
  <si>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</si>
  <si>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</si>
  <si>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</si>
  <si>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</si>
  <si>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</si>
  <si>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</si>
  <si>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</si>
  <si>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</si>
  <si>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</si>
  <si>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</si>
  <si>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</si>
  <si>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</si>
  <si>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</si>
  <si>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</si>
  <si>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</si>
  <si>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</si>
  <si>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</si>
  <si>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</si>
  <si>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</si>
  <si>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</si>
  <si>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</si>
  <si>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</si>
  <si>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</si>
  <si>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</si>
  <si>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</si>
  <si>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</si>
  <si>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</si>
  <si>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</si>
  <si>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</si>
  <si>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</si>
  <si>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</si>
  <si>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</si>
  <si>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</si>
  <si>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</si>
  <si>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</si>
  <si>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</si>
  <si>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</si>
  <si>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</si>
  <si>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</si>
  <si>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</si>
  <si>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</si>
  <si>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</si>
  <si>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</si>
  <si>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</si>
  <si>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</si>
  <si>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</si>
  <si>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</si>
  <si>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</si>
  <si>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</si>
  <si>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</si>
  <si>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</si>
  <si>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</si>
  <si>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</si>
  <si>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</si>
  <si>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</si>
  <si>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</si>
  <si>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</si>
  <si>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</si>
  <si>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</si>
  <si>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</si>
  <si>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</si>
  <si>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</si>
  <si>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</si>
  <si>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</si>
  <si>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</si>
  <si>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</si>
  <si>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</si>
  <si>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</si>
  <si>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</si>
  <si>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</si>
  <si>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</si>
  <si>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</si>
  <si>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</si>
  <si>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</si>
  <si>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</si>
  <si>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</si>
  <si>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</si>
  <si>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</si>
  <si>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</si>
  <si>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</si>
  <si>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</si>
  <si>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</si>
  <si>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</si>
  <si>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</si>
  <si>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</si>
  <si>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</si>
  <si>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</si>
  <si>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</si>
  <si>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</si>
  <si>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</si>
  <si>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</si>
  <si>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</si>
  <si>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</si>
  <si>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</si>
  <si>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</si>
  <si>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</si>
  <si>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</si>
  <si>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</si>
  <si>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</si>
  <si>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</si>
  <si>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</si>
  <si>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</si>
  <si>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</si>
  <si>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</si>
  <si>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</si>
  <si>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</si>
  <si>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</si>
  <si>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</si>
  <si>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</si>
  <si>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</si>
  <si>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</si>
  <si>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</si>
  <si>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</si>
  <si>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</si>
  <si>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</si>
  <si>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</si>
  <si>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</si>
  <si>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</si>
  <si>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</si>
  <si>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</si>
  <si>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</si>
  <si>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</si>
  <si>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</si>
  <si>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</si>
  <si>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</si>
  <si>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</si>
  <si>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</si>
  <si>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</si>
  <si>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</si>
  <si>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</si>
  <si>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</si>
  <si>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</si>
  <si>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</si>
  <si>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</si>
  <si>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</si>
  <si>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</si>
  <si>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</si>
  <si>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</si>
  <si>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</si>
  <si>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</si>
  <si>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</si>
  <si>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</si>
  <si>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</si>
  <si>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</si>
  <si>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</si>
  <si>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</si>
  <si>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</si>
  <si>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</si>
  <si>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</si>
  <si>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</si>
  <si>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</si>
  <si>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</si>
  <si>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</si>
  <si>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</si>
  <si>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</si>
  <si>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</si>
  <si>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</si>
  <si>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</si>
  <si>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</si>
  <si>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</si>
  <si>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</si>
  <si>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</si>
  <si>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</si>
  <si>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</si>
  <si>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</si>
  <si>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</si>
  <si>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</si>
  <si>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</si>
  <si>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</si>
  <si>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</si>
  <si>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</si>
  <si>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</si>
  <si>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</si>
  <si>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</si>
  <si>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</si>
  <si>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</si>
  <si>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</si>
  <si>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</si>
  <si>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</si>
  <si>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</si>
  <si>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</si>
  <si>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</si>
  <si>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</si>
  <si>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</si>
  <si>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</si>
  <si>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</si>
  <si>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</si>
  <si>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</si>
  <si>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</si>
  <si>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</si>
  <si>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</si>
  <si>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</si>
  <si>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</si>
  <si>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</si>
  <si>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</si>
  <si>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</si>
  <si>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</si>
  <si>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</si>
  <si>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</si>
  <si>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</si>
  <si>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</si>
  <si>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</si>
  <si>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</si>
  <si>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</si>
  <si>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</si>
  <si>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</si>
  <si>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</si>
  <si>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</si>
  <si>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</si>
  <si>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</si>
  <si>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</si>
  <si>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</si>
  <si>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</si>
  <si>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</si>
  <si>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</si>
  <si>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</si>
  <si>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</si>
  <si>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</si>
  <si>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</si>
  <si>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</si>
  <si>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</si>
  <si>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</si>
  <si>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</si>
  <si>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</si>
  <si>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</si>
  <si>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</si>
  <si>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</si>
  <si>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</si>
  <si>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</si>
  <si>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</si>
  <si>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</si>
  <si>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</si>
  <si>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</si>
  <si>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</si>
  <si>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</si>
  <si>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</si>
  <si>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</si>
  <si>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</si>
  <si>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</si>
  <si>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</si>
  <si>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</si>
  <si>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</si>
  <si>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</si>
  <si>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</si>
  <si>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</si>
  <si>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</si>
  <si>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</si>
  <si>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</si>
  <si>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</si>
  <si>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</si>
  <si>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</si>
  <si>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</si>
  <si>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</si>
  <si>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</si>
  <si>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</si>
  <si>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</si>
  <si>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</si>
  <si>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</si>
  <si>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</si>
  <si>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</si>
  <si>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</si>
  <si>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</si>
  <si>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</si>
  <si>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</si>
  <si>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</si>
  <si>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</si>
  <si>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</si>
  <si>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</si>
  <si>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</si>
  <si>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</si>
  <si>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</si>
  <si>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</si>
  <si>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</si>
  <si>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</si>
  <si>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</si>
  <si>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</si>
  <si>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</si>
  <si>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</si>
  <si>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</si>
  <si>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</si>
  <si>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</si>
  <si>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</si>
  <si>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</si>
  <si>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</si>
  <si>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</si>
  <si>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</si>
  <si>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</si>
  <si>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</si>
  <si>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</si>
  <si>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</si>
  <si>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</si>
  <si>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</si>
  <si>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</si>
  <si>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</si>
  <si>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</si>
  <si>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</si>
  <si>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</si>
  <si>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</si>
  <si>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</si>
  <si>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</si>
  <si>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</si>
  <si>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</si>
  <si>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</si>
  <si>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</si>
  <si>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</si>
  <si>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</si>
  <si>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</si>
  <si>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</si>
  <si>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</si>
  <si>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</si>
  <si>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</si>
  <si>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</si>
  <si>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</si>
  <si>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</si>
  <si>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</si>
  <si>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</si>
  <si>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</si>
  <si>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</si>
  <si>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</si>
  <si>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</si>
  <si>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</si>
  <si>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</si>
  <si>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</si>
  <si>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</si>
  <si>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</si>
  <si>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</si>
  <si>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</si>
  <si>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</si>
  <si>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</si>
  <si>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</si>
  <si>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</si>
  <si>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</si>
  <si>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</si>
  <si>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</si>
  <si>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</si>
  <si>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</si>
  <si>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</si>
  <si>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</si>
  <si>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</si>
  <si>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</si>
  <si>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</si>
  <si>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</si>
  <si>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</si>
  <si>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</si>
  <si>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</si>
  <si>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</si>
  <si>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</si>
  <si>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</si>
  <si>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</si>
  <si>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</si>
  <si>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</si>
  <si>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</si>
  <si>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</si>
  <si>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</si>
  <si>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</si>
  <si>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</si>
  <si>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</si>
  <si>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</si>
  <si>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</si>
  <si>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</si>
  <si>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</si>
  <si>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</si>
  <si>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</si>
  <si>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</si>
  <si>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</si>
  <si>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</si>
  <si>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</si>
  <si>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</si>
  <si>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</si>
  <si>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</si>
  <si>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</si>
  <si>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</si>
  <si>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</si>
  <si>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</si>
  <si>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</si>
  <si>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</si>
  <si>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</si>
  <si>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</si>
  <si>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</si>
  <si>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</si>
  <si>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</si>
  <si>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</si>
  <si>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</si>
  <si>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</si>
  <si>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</si>
  <si>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</si>
  <si>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</si>
  <si>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</si>
  <si>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</si>
  <si>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</si>
  <si>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</si>
  <si>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</si>
  <si>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</si>
  <si>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</si>
  <si>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</si>
  <si>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</si>
  <si>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</si>
  <si>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</si>
  <si>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</si>
  <si>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</si>
  <si>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</si>
  <si>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</si>
  <si>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</si>
  <si>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</si>
  <si>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</si>
  <si>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</si>
  <si>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</si>
  <si>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</si>
  <si>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</si>
  <si>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</si>
  <si>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</si>
  <si>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</si>
  <si>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</si>
  <si>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</si>
  <si>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</si>
  <si>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</si>
  <si>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</si>
  <si>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</si>
  <si>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</si>
  <si>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</si>
  <si>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</si>
  <si>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</si>
  <si>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</si>
  <si>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</si>
  <si>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</si>
  <si>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</si>
  <si>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</si>
  <si>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</si>
  <si>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</si>
  <si>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</si>
  <si>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</si>
  <si>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</si>
  <si>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</si>
  <si>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</si>
  <si>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</si>
  <si>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</si>
  <si>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</si>
  <si>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</si>
  <si>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</si>
  <si>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</si>
  <si>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</si>
  <si>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</si>
  <si>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</si>
  <si>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</si>
  <si>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</si>
  <si>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</si>
  <si>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</si>
  <si>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</si>
  <si>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</si>
  <si>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</si>
  <si>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</si>
  <si>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</si>
  <si>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</si>
  <si>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</si>
  <si>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</si>
  <si>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</si>
  <si>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</si>
  <si>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</si>
  <si>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</si>
  <si>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</si>
  <si>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</si>
  <si>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</si>
  <si>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</si>
  <si>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</si>
  <si>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</si>
  <si>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</si>
  <si>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</si>
  <si>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</si>
  <si>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</si>
  <si>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</si>
  <si>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</si>
  <si>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</si>
  <si>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</si>
  <si>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</si>
  <si>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</si>
  <si>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</si>
  <si>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</si>
  <si>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</si>
  <si>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</si>
  <si>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</si>
  <si>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</si>
  <si>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</si>
  <si>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</si>
  <si>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</si>
  <si>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</si>
  <si>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</si>
  <si>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</si>
  <si>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</si>
  <si>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</si>
  <si>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</si>
  <si>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</si>
  <si>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</si>
  <si>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</si>
  <si>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</si>
  <si>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</si>
  <si>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</si>
  <si>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</si>
  <si>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</si>
  <si>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</si>
  <si>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</si>
  <si>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</si>
  <si>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</si>
  <si>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</si>
  <si>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</si>
  <si>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</si>
  <si>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</si>
  <si>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</si>
  <si>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</si>
  <si>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</si>
  <si>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</si>
  <si>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</si>
  <si>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</si>
  <si>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</si>
  <si>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</si>
  <si>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</si>
  <si>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</si>
  <si>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</si>
  <si>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</si>
  <si>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</si>
  <si>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</si>
  <si>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</si>
  <si>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</si>
  <si>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</si>
  <si>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</si>
  <si>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</si>
  <si>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</si>
  <si>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</si>
  <si>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</si>
  <si>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</si>
  <si>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</si>
  <si>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</si>
  <si>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</si>
  <si>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</si>
  <si>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</si>
  <si>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</si>
  <si>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</si>
  <si>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</si>
  <si>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</si>
  <si>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</si>
  <si>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</si>
  <si>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</si>
  <si>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</si>
  <si>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</si>
  <si>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</si>
  <si>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</si>
  <si>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</si>
  <si>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</si>
  <si>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</si>
  <si>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</si>
  <si>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</si>
  <si>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</si>
  <si>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</si>
  <si>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</si>
  <si>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</si>
  <si>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</si>
  <si>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</si>
  <si>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</si>
  <si>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</si>
  <si>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</si>
  <si>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</si>
  <si>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</si>
  <si>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</si>
  <si>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</si>
  <si>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</si>
  <si>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</si>
  <si>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</si>
  <si>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</si>
  <si>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</si>
  <si>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</si>
  <si>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</si>
  <si>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</si>
  <si>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</si>
  <si>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</si>
  <si>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</si>
  <si>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</si>
  <si>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</si>
  <si>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</si>
  <si>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</si>
  <si>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</si>
  <si>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</si>
  <si>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</si>
  <si>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</si>
  <si>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</si>
  <si>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</si>
  <si>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</si>
  <si>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</si>
  <si>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</si>
  <si>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</si>
  <si>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</si>
  <si>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</si>
  <si>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</si>
  <si>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</si>
  <si>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</si>
  <si>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</si>
  <si>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</si>
  <si>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</si>
  <si>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</si>
  <si>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</si>
  <si>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</si>
  <si>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</si>
  <si>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</si>
  <si>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</si>
  <si>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</si>
  <si>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</si>
  <si>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</si>
  <si>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</si>
  <si>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</si>
  <si>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</si>
  <si>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</si>
  <si>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</si>
  <si>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</si>
  <si>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</si>
  <si>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</si>
  <si>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</si>
  <si>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</si>
  <si>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</si>
  <si>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</si>
  <si>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</si>
  <si>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</si>
  <si>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</si>
  <si>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</si>
  <si>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</si>
  <si>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</si>
  <si>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</si>
  <si>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</si>
  <si>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</si>
  <si>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</si>
  <si>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</si>
  <si>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</si>
  <si>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</si>
  <si>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</si>
  <si>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</si>
  <si>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</si>
  <si>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</si>
  <si>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</si>
  <si>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</si>
  <si>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</si>
  <si>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</si>
  <si>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</si>
  <si>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</si>
  <si>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</si>
  <si>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</si>
  <si>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</si>
  <si>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</si>
  <si>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</si>
  <si>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</si>
  <si>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</si>
  <si>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</si>
  <si>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</si>
  <si>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</si>
  <si>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</si>
  <si>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</si>
  <si>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</si>
  <si>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</si>
  <si>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</si>
  <si>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</si>
  <si>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</si>
  <si>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</si>
  <si>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</si>
  <si>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</si>
  <si>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</si>
  <si>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</si>
  <si>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</si>
  <si>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</si>
  <si>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</si>
  <si>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</si>
  <si>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</si>
  <si>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</si>
  <si>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</si>
  <si>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</si>
  <si>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</si>
  <si>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</si>
  <si>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</si>
  <si>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</si>
  <si>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</si>
  <si>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</si>
  <si>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</si>
  <si>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</si>
  <si>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</si>
  <si>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</si>
  <si>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</si>
  <si>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</si>
  <si>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</si>
  <si>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</si>
  <si>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</si>
  <si>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</si>
  <si>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</si>
  <si>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</si>
  <si>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</si>
  <si>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</si>
  <si>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</si>
  <si>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</si>
  <si>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</si>
  <si>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</si>
  <si>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</si>
  <si>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</si>
  <si>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</si>
  <si>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</si>
  <si>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</si>
  <si>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</si>
  <si>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</si>
  <si>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</si>
  <si>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</si>
  <si>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</si>
  <si>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</si>
  <si>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</si>
  <si>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</si>
  <si>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</si>
  <si>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</si>
  <si>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</si>
  <si>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</si>
  <si>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</si>
  <si>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</si>
  <si>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</si>
  <si>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</si>
  <si>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</si>
  <si>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</si>
  <si>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</si>
  <si>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</si>
  <si>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</si>
  <si>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</si>
  <si>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</si>
  <si>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</si>
  <si>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</si>
  <si>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</si>
  <si>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</si>
  <si>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</si>
  <si>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</si>
  <si>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</si>
  <si>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</si>
  <si>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</si>
  <si>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</si>
  <si>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</si>
  <si>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</si>
  <si>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</si>
  <si>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</si>
  <si>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</si>
  <si>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</si>
  <si>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</si>
  <si>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</si>
  <si>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</si>
  <si>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</si>
  <si>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</si>
  <si>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</si>
  <si>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</si>
  <si>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</si>
  <si>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</si>
  <si>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</si>
  <si>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</si>
  <si>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</si>
  <si>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</si>
  <si>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</si>
  <si>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</si>
  <si>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</si>
  <si>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</si>
  <si>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</si>
  <si>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</si>
  <si>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</si>
  <si>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</si>
  <si>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</si>
  <si>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</si>
  <si>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</si>
  <si>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</si>
  <si>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</si>
  <si>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</si>
  <si>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</si>
  <si>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</si>
  <si>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</si>
  <si>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</si>
  <si>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</si>
  <si>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</si>
  <si>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</si>
  <si>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</si>
  <si>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</si>
  <si>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</si>
  <si>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</si>
  <si>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</si>
  <si>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</si>
  <si>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</si>
  <si>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</si>
  <si>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</si>
  <si>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</si>
  <si>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</si>
  <si>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</si>
  <si>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</si>
  <si>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</si>
  <si>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</si>
  <si>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</si>
  <si>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</si>
  <si>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</si>
  <si>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</si>
  <si>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</si>
  <si>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</si>
  <si>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</si>
  <si>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</si>
  <si>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</si>
  <si>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</si>
  <si>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</si>
  <si>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</si>
  <si>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</si>
  <si>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</si>
  <si>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</si>
  <si>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</si>
  <si>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</si>
  <si>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</si>
  <si>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</si>
  <si>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</si>
  <si>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</si>
  <si>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</si>
  <si>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</si>
  <si>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</si>
  <si>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</si>
  <si>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</si>
  <si>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</si>
  <si>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</si>
  <si>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</si>
  <si>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</si>
  <si>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</si>
  <si>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</si>
  <si>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</si>
  <si>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</si>
  <si>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</si>
  <si>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</si>
  <si>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</si>
  <si>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</si>
  <si>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</si>
  <si>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</si>
  <si>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</si>
  <si>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</si>
  <si>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</si>
  <si>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</si>
  <si>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</si>
  <si>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</si>
  <si>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</si>
  <si>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</si>
  <si>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</si>
  <si>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</si>
  <si>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</si>
  <si>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</si>
  <si>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</si>
  <si>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</si>
  <si>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</si>
  <si>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</si>
  <si>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</si>
  <si>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</si>
  <si>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</si>
  <si>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</si>
  <si>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</si>
  <si>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</si>
  <si>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</si>
  <si>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</si>
  <si>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</si>
  <si>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</si>
  <si>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</si>
  <si>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</si>
  <si>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</si>
  <si>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</si>
  <si>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</si>
  <si>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</si>
  <si>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</si>
  <si>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</si>
  <si>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</si>
  <si>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</si>
  <si>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</si>
  <si>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</si>
  <si>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</si>
  <si>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</si>
  <si>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</si>
  <si>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</si>
  <si>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</si>
  <si>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</si>
  <si>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</si>
  <si>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</si>
  <si>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</si>
  <si>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</si>
  <si>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</si>
  <si>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</si>
  <si>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</si>
  <si>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</si>
  <si>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</si>
  <si>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</si>
  <si>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</si>
  <si>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</si>
  <si>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</si>
  <si>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</si>
  <si>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</si>
  <si>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</si>
  <si>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</si>
  <si>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</si>
  <si>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</si>
  <si>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</si>
  <si>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</si>
  <si>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</si>
  <si>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</si>
  <si>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</si>
  <si>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</si>
  <si>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</si>
  <si>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</si>
  <si>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</si>
  <si>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</si>
  <si>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</si>
  <si>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</si>
  <si>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</si>
  <si>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</si>
  <si>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</si>
  <si>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</si>
  <si>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</si>
  <si>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</si>
  <si>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</si>
  <si>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</si>
  <si>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</si>
  <si>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</si>
  <si>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</si>
  <si>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</si>
  <si>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</si>
  <si>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</si>
  <si>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</si>
  <si>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</si>
  <si>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</si>
  <si>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</si>
  <si>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</si>
  <si>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</si>
  <si>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</si>
  <si>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</si>
  <si>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</si>
  <si>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</si>
  <si>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</si>
  <si>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</si>
  <si>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</si>
  <si>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</si>
  <si>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</si>
  <si>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</si>
  <si>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</si>
  <si>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</si>
  <si>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</si>
  <si>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</si>
  <si>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</si>
  <si>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</si>
  <si>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</si>
  <si>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</si>
  <si>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</si>
  <si>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</si>
  <si>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</si>
  <si>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</si>
  <si>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</si>
  <si>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</si>
  <si>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</si>
  <si>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</si>
  <si>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</si>
  <si>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</si>
  <si>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</si>
  <si>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</si>
  <si>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</si>
  <si>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</si>
  <si>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</si>
  <si>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</si>
  <si>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</si>
  <si>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</si>
  <si>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</si>
  <si>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</si>
  <si>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</si>
  <si>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</si>
  <si>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</si>
  <si>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</si>
  <si>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</si>
  <si>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</si>
  <si>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</si>
  <si>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</si>
  <si>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</si>
  <si>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</si>
  <si>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</si>
  <si>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</si>
  <si>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</si>
  <si>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</si>
  <si>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</si>
  <si>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</si>
  <si>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</si>
  <si>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</si>
  <si>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</si>
  <si>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</si>
  <si>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</si>
  <si>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</si>
  <si>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</si>
  <si>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</si>
  <si>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</si>
  <si>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</si>
  <si>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</si>
  <si>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</si>
  <si>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</si>
  <si>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</si>
  <si>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</si>
  <si>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</si>
  <si>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</si>
  <si>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</si>
  <si>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</si>
  <si>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</si>
  <si>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</si>
  <si>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</si>
  <si>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</si>
  <si>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</si>
  <si>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</si>
  <si>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</si>
  <si>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</si>
  <si>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</si>
  <si>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</si>
  <si>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</si>
  <si>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</si>
  <si>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</si>
  <si>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</si>
  <si>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</si>
  <si>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</si>
  <si>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</si>
  <si>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</si>
  <si>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</si>
  <si>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</si>
  <si>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</si>
  <si>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</si>
  <si>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</si>
  <si>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</si>
  <si>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</si>
  <si>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</si>
  <si>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</si>
  <si>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</si>
  <si>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</si>
  <si>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</si>
  <si>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</si>
  <si>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</si>
  <si>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</si>
  <si>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</si>
  <si>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</si>
  <si>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</si>
  <si>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</si>
  <si>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</si>
  <si>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</si>
  <si>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</si>
  <si>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</si>
  <si>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</si>
  <si>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</si>
  <si>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</si>
  <si>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</si>
  <si>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</si>
  <si>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</si>
  <si>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</si>
  <si>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</si>
  <si>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</si>
  <si>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</si>
  <si>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</si>
  <si>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</si>
  <si>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</si>
  <si>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</si>
  <si>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</si>
  <si>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</si>
  <si>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</si>
  <si>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</si>
  <si>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</si>
  <si>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</si>
  <si>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</si>
  <si>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</si>
  <si>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</si>
  <si>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</si>
  <si>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</si>
  <si>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</si>
  <si>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</si>
  <si>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</si>
  <si>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</si>
  <si>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</si>
  <si>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</si>
  <si>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</si>
  <si>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</si>
  <si>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</si>
  <si>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</si>
  <si>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</si>
  <si>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</si>
  <si>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</si>
  <si>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</si>
  <si>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</si>
  <si>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</si>
  <si>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</si>
  <si>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</si>
  <si>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</si>
  <si>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</si>
  <si>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</si>
  <si>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</si>
  <si>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</si>
  <si>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</si>
  <si>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</si>
  <si>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</si>
  <si>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</si>
  <si>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</si>
  <si>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</si>
  <si>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</si>
  <si>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</si>
  <si>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</si>
  <si>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</si>
  <si>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</si>
  <si>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</si>
  <si>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</si>
  <si>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</si>
  <si>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</si>
  <si>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</si>
  <si>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</si>
  <si>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</si>
  <si>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</si>
  <si>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</si>
  <si>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</si>
  <si>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</si>
  <si>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</si>
  <si>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</si>
  <si>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</si>
  <si>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</si>
  <si>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</si>
  <si>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</si>
  <si>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</si>
  <si>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</si>
  <si>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</si>
  <si>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</si>
  <si>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</si>
  <si>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</si>
  <si>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</si>
  <si>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</si>
  <si>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</si>
  <si>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</si>
  <si>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</si>
  <si>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</si>
  <si>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</si>
  <si>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</si>
  <si>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</si>
  <si>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</si>
  <si>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</si>
  <si>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</si>
  <si>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</si>
  <si>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</si>
  <si>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</si>
  <si>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</si>
  <si>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</si>
  <si>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</si>
  <si>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</si>
  <si>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</si>
  <si>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</si>
  <si>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</si>
  <si>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</si>
  <si>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</si>
  <si>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</si>
  <si>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</si>
  <si>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</si>
  <si>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</si>
  <si>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</si>
  <si>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</si>
  <si>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</si>
  <si>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</si>
  <si>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</si>
  <si>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</si>
  <si>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</si>
  <si>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</si>
  <si>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</si>
  <si>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</si>
  <si>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</si>
  <si>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</si>
  <si>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</si>
  <si>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</si>
  <si>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</si>
  <si>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</si>
  <si>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</si>
  <si>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</si>
  <si>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</si>
  <si>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</si>
  <si>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</si>
  <si>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</si>
  <si>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</si>
  <si>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</si>
  <si>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</si>
  <si>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</si>
  <si>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</si>
  <si>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</si>
  <si>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</si>
  <si>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</si>
  <si>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</si>
  <si>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</si>
  <si>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</si>
  <si>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</si>
  <si>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</si>
  <si>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</si>
  <si>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</si>
  <si>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</si>
  <si>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</si>
  <si>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</si>
  <si>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</si>
  <si>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</si>
  <si>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</si>
  <si>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</si>
  <si>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</si>
  <si>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</si>
  <si>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</si>
  <si>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</si>
  <si>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</si>
  <si>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</si>
  <si>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</si>
  <si>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</si>
  <si>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</si>
  <si>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</si>
  <si>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</si>
  <si>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</si>
  <si>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</si>
  <si>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</si>
  <si>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</si>
  <si>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</si>
  <si>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</si>
  <si>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</si>
  <si>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</si>
  <si>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</si>
  <si>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</si>
  <si>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</si>
  <si>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</si>
  <si>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</si>
  <si>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</si>
  <si>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</si>
  <si>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</si>
  <si>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</si>
  <si>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</si>
  <si>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</si>
  <si>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</si>
  <si>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</si>
  <si>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</si>
  <si>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</si>
  <si>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</si>
  <si>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</si>
  <si>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</si>
  <si>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</si>
  <si>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</si>
  <si>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</si>
  <si>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</si>
  <si>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</si>
  <si>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</si>
  <si>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</si>
  <si>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</si>
  <si>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</si>
  <si>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</si>
  <si>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</si>
  <si>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</si>
  <si>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</si>
  <si>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</si>
  <si>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</si>
  <si>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</si>
  <si>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</si>
  <si>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</si>
  <si>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</si>
  <si>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</si>
  <si>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</si>
  <si>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</si>
  <si>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</si>
  <si>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</si>
  <si>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</si>
  <si>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</si>
  <si>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</si>
  <si>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</si>
  <si>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</si>
  <si>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</si>
  <si>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</si>
  <si>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</si>
  <si>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</si>
  <si>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</si>
  <si>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</si>
  <si>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</si>
  <si>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</si>
  <si>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</si>
  <si>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</si>
  <si>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</si>
  <si>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</si>
  <si>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</si>
  <si>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</si>
  <si>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</si>
  <si>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</si>
  <si>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</si>
  <si>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</si>
  <si>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</si>
  <si>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</si>
  <si>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</si>
  <si>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</si>
  <si>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</si>
  <si>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</si>
  <si>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</si>
  <si>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</si>
  <si>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</si>
  <si>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</si>
  <si>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</si>
  <si>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</si>
  <si>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</si>
  <si>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</si>
  <si>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</si>
  <si>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</si>
  <si>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</si>
  <si>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</si>
  <si>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</si>
  <si>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</si>
  <si>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</si>
  <si>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</si>
  <si>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</si>
  <si>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</si>
  <si>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</si>
  <si>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</si>
  <si>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</si>
  <si>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</si>
  <si>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</si>
  <si>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</si>
  <si>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</si>
  <si>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</si>
  <si>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</si>
  <si>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</si>
  <si>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</si>
  <si>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</si>
  <si>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</si>
  <si>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</si>
  <si>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</si>
  <si>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</si>
  <si>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</si>
  <si>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</si>
  <si>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</si>
  <si>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</si>
  <si>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</si>
  <si>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</si>
  <si>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</si>
  <si>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</si>
  <si>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</si>
  <si>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</si>
  <si>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</si>
  <si>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</si>
  <si>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</si>
  <si>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</si>
  <si>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</si>
  <si>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</si>
  <si>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</si>
  <si>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</si>
  <si>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</si>
  <si>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</si>
  <si>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</si>
  <si>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</si>
  <si>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</si>
  <si>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</si>
  <si>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</si>
  <si>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</si>
  <si>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</si>
  <si>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</si>
  <si>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</si>
  <si>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</si>
  <si>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</si>
  <si>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</si>
  <si>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</si>
  <si>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</si>
  <si>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</si>
  <si>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</si>
  <si>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</si>
  <si>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</si>
  <si>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</si>
  <si>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</si>
  <si>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</si>
  <si>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</si>
  <si>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</si>
  <si>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</si>
  <si>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</si>
  <si>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</si>
  <si>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</si>
  <si>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</si>
  <si>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</si>
  <si>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</si>
  <si>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</si>
  <si>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</si>
  <si>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</si>
  <si>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</si>
  <si>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</si>
  <si>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</si>
  <si>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</si>
  <si>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</si>
  <si>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</si>
  <si>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</si>
  <si>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</si>
  <si>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</si>
  <si>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</si>
  <si>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</si>
  <si>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</si>
  <si>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</si>
  <si>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</si>
  <si>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</si>
  <si>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</si>
  <si>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</si>
  <si>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</si>
  <si>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</si>
  <si>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</si>
  <si>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</si>
  <si>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</si>
  <si>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</si>
  <si>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</si>
  <si>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</si>
  <si>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</si>
  <si>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</si>
  <si>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</si>
  <si>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</si>
  <si>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</si>
  <si>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</si>
  <si>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</si>
  <si>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</si>
  <si>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</si>
  <si>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</si>
  <si>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</si>
  <si>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</si>
  <si>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</si>
  <si>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</si>
  <si>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</si>
  <si>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</si>
  <si>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</si>
  <si>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</si>
  <si>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</si>
  <si>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</si>
  <si>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</si>
  <si>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</si>
  <si>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</si>
  <si>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</si>
  <si>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</si>
  <si>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</si>
  <si>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</si>
  <si>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</si>
  <si>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</si>
  <si>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</si>
  <si>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</si>
  <si>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</si>
  <si>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</si>
  <si>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</si>
  <si>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</si>
  <si>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</si>
  <si>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</si>
  <si>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</si>
  <si>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</si>
  <si>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</si>
  <si>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</si>
  <si>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</si>
  <si>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</si>
  <si>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</si>
  <si>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</si>
  <si>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</si>
  <si>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</si>
  <si>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</si>
  <si>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</si>
  <si>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</si>
  <si>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</si>
  <si>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</si>
  <si>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</si>
  <si>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</si>
  <si>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</si>
  <si>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</si>
  <si>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</si>
  <si>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</si>
  <si>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</si>
  <si>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</si>
  <si>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</si>
  <si>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</si>
  <si>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</si>
  <si>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</si>
  <si>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</si>
  <si>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</si>
  <si>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</si>
  <si>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</si>
  <si>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</si>
  <si>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</si>
  <si>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</si>
  <si>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</si>
  <si>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</si>
  <si>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</si>
  <si>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</si>
  <si>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</si>
  <si>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</si>
  <si>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</si>
  <si>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</si>
  <si>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</si>
  <si>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</si>
  <si>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</si>
  <si>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</si>
  <si>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</si>
  <si>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</si>
  <si>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</si>
  <si>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</si>
  <si>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</si>
  <si>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</si>
  <si>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</si>
  <si>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</si>
  <si>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</si>
  <si>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</si>
  <si>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</si>
  <si>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</si>
  <si>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</si>
  <si>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</si>
  <si>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</si>
  <si>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</si>
  <si>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</si>
  <si>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</si>
  <si>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</si>
  <si>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</si>
  <si>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</si>
  <si>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</si>
  <si>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</si>
  <si>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</si>
  <si>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</si>
  <si>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</si>
  <si>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</si>
  <si>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</si>
  <si>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</si>
  <si>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</si>
  <si>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</si>
  <si>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</si>
  <si>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</si>
  <si>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</si>
  <si>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</si>
  <si>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</si>
  <si>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</si>
  <si>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</si>
  <si>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</si>
  <si>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</si>
  <si>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</si>
  <si>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</si>
  <si>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</si>
  <si>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</si>
  <si>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</si>
  <si>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</si>
  <si>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</si>
  <si>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</si>
  <si>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</si>
  <si>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</si>
  <si>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</si>
  <si>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</si>
  <si>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</si>
  <si>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</si>
  <si>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</si>
  <si>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</si>
  <si>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</si>
  <si>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</si>
  <si>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</si>
  <si>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</si>
  <si>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</si>
  <si>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</si>
  <si>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</si>
  <si>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</si>
  <si>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</si>
  <si>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</si>
  <si>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</si>
  <si>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</si>
  <si>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</si>
  <si>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</si>
  <si>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</si>
  <si>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</si>
  <si>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</si>
  <si>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</si>
  <si>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</si>
  <si>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</si>
  <si>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</si>
  <si>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</si>
  <si>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</si>
  <si>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</si>
  <si>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</si>
  <si>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</si>
  <si>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</si>
  <si>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</si>
  <si>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</si>
  <si>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</si>
  <si>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</si>
  <si>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</si>
  <si>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</si>
  <si>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</si>
  <si>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</si>
  <si>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</si>
  <si>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</si>
  <si>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</si>
  <si>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</si>
  <si>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</si>
  <si>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</si>
  <si>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</si>
  <si>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</si>
  <si>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</si>
  <si>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</si>
  <si>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</si>
  <si>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</si>
  <si>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</si>
  <si>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</si>
  <si>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</si>
  <si>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</si>
  <si>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</si>
  <si>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</si>
  <si>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</si>
  <si>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</si>
  <si>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</si>
  <si>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</si>
  <si>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</si>
  <si>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</si>
  <si>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</si>
  <si>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</si>
  <si>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</si>
  <si>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</si>
  <si>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</si>
  <si>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</si>
  <si>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</si>
  <si>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</si>
  <si>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</si>
  <si>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</si>
  <si>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</si>
  <si>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</si>
  <si>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</si>
  <si>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</si>
  <si>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</si>
  <si>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</si>
  <si>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</si>
  <si>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</si>
  <si>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</si>
  <si>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</si>
  <si>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</si>
  <si>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</si>
  <si>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</si>
  <si>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</si>
  <si>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</si>
  <si>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</si>
  <si>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</si>
  <si>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</si>
  <si>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</si>
  <si>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</si>
  <si>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</si>
  <si>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</si>
  <si>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</si>
  <si>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</si>
  <si>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</si>
  <si>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</si>
  <si>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</si>
  <si>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</si>
  <si>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</si>
  <si>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</si>
  <si>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</si>
  <si>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</si>
  <si>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</si>
  <si>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</si>
  <si>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</si>
  <si>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</si>
  <si>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</si>
  <si>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</si>
  <si>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</si>
  <si>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</si>
  <si>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</si>
  <si>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</si>
  <si>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</si>
  <si>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</si>
  <si>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</si>
  <si>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</si>
  <si>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</si>
  <si>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</si>
  <si>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</si>
  <si>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</si>
  <si>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</si>
  <si>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</si>
  <si>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</si>
  <si>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</si>
  <si>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</si>
  <si>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</si>
  <si>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</si>
  <si>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</si>
  <si>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</si>
  <si>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</si>
  <si>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</si>
  <si>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</si>
  <si>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</si>
  <si>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</si>
  <si>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</si>
  <si>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</si>
  <si>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</si>
  <si>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</si>
  <si>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</si>
  <si>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</si>
  <si>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</si>
  <si>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</si>
  <si>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</si>
  <si>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</si>
  <si>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</si>
  <si>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</si>
  <si>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</si>
  <si>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</si>
  <si>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</si>
  <si>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</si>
  <si>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</si>
  <si>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</si>
  <si>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</si>
  <si>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</si>
  <si>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</si>
  <si>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</si>
  <si>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</si>
  <si>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</si>
  <si>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</si>
  <si>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</si>
  <si>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</si>
  <si>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</si>
  <si>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</si>
  <si>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</si>
  <si>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</si>
  <si>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</si>
  <si>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</si>
  <si>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</si>
  <si>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</si>
  <si>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</si>
  <si>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</si>
  <si>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</si>
  <si>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</si>
  <si>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</si>
  <si>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</si>
  <si>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</si>
  <si>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</si>
  <si>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</si>
  <si>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</si>
  <si>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</si>
  <si>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</si>
  <si>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</si>
  <si>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</si>
  <si>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</si>
  <si>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</si>
  <si>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</si>
  <si>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</si>
  <si>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</si>
  <si>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</si>
  <si>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</si>
  <si>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</si>
  <si>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</si>
  <si>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</si>
  <si>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</si>
  <si>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</si>
  <si>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</si>
  <si>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</si>
  <si>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</si>
  <si>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</si>
  <si>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</si>
  <si>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</si>
  <si>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</si>
  <si>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</si>
  <si>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</si>
  <si>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</si>
  <si>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</si>
  <si>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</si>
  <si>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</si>
  <si>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</si>
  <si>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</si>
  <si>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</si>
  <si>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</si>
  <si>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</si>
  <si>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</si>
  <si>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</si>
  <si>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</si>
  <si>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</si>
  <si>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</si>
  <si>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</si>
  <si>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</si>
  <si>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</si>
  <si>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</si>
  <si>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</si>
  <si>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</si>
  <si>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</si>
  <si>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</si>
  <si>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</si>
  <si>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</si>
  <si>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</si>
  <si>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</si>
  <si>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</si>
  <si>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</si>
  <si>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</si>
  <si>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</si>
  <si>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</si>
  <si>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</si>
  <si>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</si>
  <si>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</si>
  <si>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</si>
  <si>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</si>
  <si>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</si>
  <si>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</si>
  <si>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</si>
  <si>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</si>
  <si>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</si>
  <si>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</si>
  <si>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</si>
  <si>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</si>
  <si>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</si>
  <si>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</si>
  <si>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</si>
  <si>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</si>
  <si>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</si>
  <si>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</si>
  <si>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</si>
  <si>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</si>
  <si>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</si>
  <si>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</si>
  <si>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</si>
  <si>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</si>
  <si>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</si>
  <si>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</si>
  <si>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</si>
  <si>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</si>
  <si>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</si>
  <si>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</si>
  <si>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</si>
  <si>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</si>
  <si>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</si>
  <si>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</si>
  <si>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</si>
  <si>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</si>
  <si>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</si>
  <si>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</si>
  <si>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</si>
  <si>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</si>
  <si>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</si>
  <si>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</si>
  <si>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</si>
  <si>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</si>
  <si>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</si>
  <si>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</si>
  <si>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</si>
  <si>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</si>
  <si>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</si>
  <si>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</si>
  <si>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</si>
  <si>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</si>
  <si>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</si>
  <si>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</si>
  <si>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</si>
  <si>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</si>
  <si>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</si>
  <si>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</si>
  <si>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</si>
  <si>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</si>
  <si>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</si>
  <si>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</si>
  <si>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</si>
  <si>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</si>
  <si>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</si>
  <si>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</si>
  <si>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</si>
  <si>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</si>
  <si>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</si>
  <si>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</si>
  <si>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</si>
  <si>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</si>
  <si>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</si>
  <si>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</si>
  <si>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</si>
  <si>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</si>
  <si>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</si>
  <si>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</si>
  <si>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</si>
  <si>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</si>
  <si>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</si>
  <si>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</si>
  <si>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</si>
  <si>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</si>
  <si>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</si>
  <si>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</si>
  <si>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</si>
  <si>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</si>
  <si>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</si>
  <si>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</si>
  <si>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</si>
  <si>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</si>
  <si>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</si>
  <si>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</si>
  <si>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</si>
  <si>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</si>
  <si>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</si>
  <si>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</si>
  <si>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</si>
  <si>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</si>
  <si>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</si>
  <si>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</si>
  <si>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</si>
  <si>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</si>
  <si>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</si>
  <si>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</si>
  <si>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</si>
  <si>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</si>
  <si>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</si>
  <si>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</si>
  <si>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</si>
  <si>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</si>
  <si>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</si>
  <si>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</si>
  <si>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</si>
  <si>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</si>
  <si>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</si>
  <si>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</si>
  <si>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</si>
  <si>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</si>
  <si>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</si>
  <si>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</si>
  <si>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</si>
  <si>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</si>
  <si>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</si>
  <si>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</si>
  <si>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</si>
  <si>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</si>
  <si>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</si>
  <si>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</si>
  <si>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</si>
  <si>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</si>
  <si>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</si>
  <si>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</si>
  <si>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</si>
  <si>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</si>
  <si>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</si>
  <si>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</si>
  <si>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</si>
  <si>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</si>
  <si>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</si>
  <si>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</si>
  <si>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</si>
  <si>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</si>
  <si>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</si>
  <si>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</si>
  <si>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</si>
  <si>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</si>
  <si>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</si>
  <si>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</si>
  <si>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</si>
  <si>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</si>
  <si>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</si>
  <si>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</si>
  <si>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</si>
  <si>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</si>
  <si>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</si>
  <si>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</si>
  <si>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</si>
  <si>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</si>
  <si>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</si>
  <si>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</si>
  <si>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</si>
  <si>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</si>
  <si>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</si>
  <si>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</si>
  <si>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</si>
  <si>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</si>
  <si>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</si>
  <si>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</si>
  <si>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</si>
  <si>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</si>
  <si>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</si>
  <si>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</si>
  <si>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</si>
  <si>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</si>
  <si>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</si>
  <si>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</si>
  <si>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</si>
  <si>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</si>
  <si>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</si>
  <si>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</si>
  <si>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</si>
  <si>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</si>
  <si>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</si>
  <si>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</si>
  <si>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</si>
  <si>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</si>
  <si>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</si>
  <si>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</si>
  <si>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</si>
  <si>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</si>
  <si>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</si>
  <si>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</si>
  <si>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</si>
  <si>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</si>
  <si>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</si>
  <si>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</si>
  <si>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</si>
  <si>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</si>
  <si>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</si>
  <si>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</si>
  <si>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</si>
  <si>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</si>
  <si>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</si>
  <si>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</si>
  <si>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</si>
  <si>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</si>
  <si>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</si>
  <si>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</si>
  <si>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</si>
  <si>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</si>
  <si>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</si>
  <si>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</si>
  <si>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</si>
  <si>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</si>
  <si>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</si>
  <si>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</si>
  <si>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</si>
  <si>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</si>
  <si>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</si>
  <si>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</si>
  <si>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</si>
  <si>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</si>
  <si>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</si>
  <si>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</si>
  <si>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</si>
  <si>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</si>
  <si>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</si>
  <si>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</si>
  <si>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</si>
  <si>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</si>
  <si>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</si>
  <si>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</si>
  <si>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</si>
  <si>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</si>
  <si>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</si>
  <si>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</si>
  <si>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</si>
  <si>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</si>
  <si>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</si>
  <si>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</si>
  <si>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</si>
  <si>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</si>
  <si>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</si>
  <si>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</si>
  <si>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</si>
  <si>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</si>
  <si>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</si>
  <si>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</si>
  <si>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</si>
  <si>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</si>
  <si>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</si>
  <si>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</si>
  <si>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</si>
  <si>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</si>
  <si>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</si>
  <si>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</si>
  <si>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</si>
  <si>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</si>
  <si>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</si>
  <si>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</si>
  <si>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</si>
  <si>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</si>
  <si>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</si>
  <si>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</si>
  <si>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</si>
  <si>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</si>
  <si>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</si>
  <si>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</si>
  <si>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</si>
  <si>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</si>
  <si>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</si>
  <si>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</si>
  <si>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</si>
  <si>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</si>
  <si>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</si>
  <si>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</si>
  <si>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</si>
  <si>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</si>
  <si>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</si>
  <si>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</si>
  <si>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</si>
  <si>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</si>
  <si>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</si>
  <si>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</si>
  <si>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</si>
  <si>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</si>
  <si>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</si>
  <si>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</si>
  <si>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</si>
  <si>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</si>
  <si>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</si>
  <si>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</si>
  <si>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</si>
  <si>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</si>
  <si>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</si>
  <si>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</si>
  <si>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</si>
  <si>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</si>
  <si>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</si>
  <si>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</si>
  <si>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</si>
  <si>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</si>
  <si>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</si>
  <si>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</si>
  <si>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</si>
  <si>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</si>
  <si>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</si>
  <si>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</si>
  <si>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</si>
  <si>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</si>
  <si>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</si>
  <si>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</si>
  <si>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</si>
  <si>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</si>
  <si>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</si>
  <si>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</si>
  <si>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</si>
  <si>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</si>
  <si>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</si>
  <si>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</si>
  <si>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</si>
  <si>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</si>
  <si>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</si>
  <si>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</si>
  <si>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</si>
  <si>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</si>
  <si>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</si>
  <si>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</si>
  <si>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</si>
  <si>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</si>
  <si>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</si>
  <si>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</si>
  <si>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</si>
  <si>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</si>
  <si>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</si>
  <si>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</si>
  <si>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</si>
  <si>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</si>
  <si>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</si>
  <si>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</si>
  <si>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</si>
  <si>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</si>
  <si>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</si>
  <si>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</si>
  <si>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</si>
  <si>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</si>
  <si>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</si>
  <si>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</si>
  <si>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</si>
  <si>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</si>
  <si>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</si>
  <si>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</si>
  <si>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</si>
  <si>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</si>
  <si>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</si>
  <si>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</si>
  <si>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</si>
  <si>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</si>
  <si>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</si>
  <si>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</si>
  <si>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</si>
  <si>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</si>
  <si>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</si>
  <si>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</si>
  <si>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</si>
  <si>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</si>
  <si>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</si>
  <si>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</si>
  <si>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</si>
  <si>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</si>
  <si>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</si>
  <si>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</si>
  <si>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</si>
  <si>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</si>
  <si>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</si>
  <si>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</si>
  <si>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</si>
  <si>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</si>
  <si>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</si>
  <si>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</si>
  <si>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</si>
  <si>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</si>
  <si>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</si>
  <si>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</si>
  <si>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</si>
  <si>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</si>
  <si>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</si>
  <si>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</si>
  <si>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</si>
  <si>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</si>
  <si>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</si>
  <si>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</si>
  <si>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</si>
  <si>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</si>
  <si>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</si>
  <si>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</si>
  <si>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</si>
  <si>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</si>
  <si>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</si>
  <si>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</si>
  <si>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</si>
  <si>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</si>
  <si>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</si>
  <si>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</si>
  <si>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</si>
  <si>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</si>
  <si>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</si>
  <si>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</si>
  <si>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</si>
  <si>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</si>
  <si>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</si>
  <si>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</si>
  <si>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</si>
  <si>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</si>
  <si>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</si>
  <si>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</si>
  <si>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</si>
  <si>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</si>
  <si>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</si>
  <si>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</si>
  <si>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</si>
  <si>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</si>
  <si>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</si>
  <si>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</si>
  <si>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</si>
  <si>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</si>
  <si>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</si>
  <si>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</si>
  <si>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</si>
  <si>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</si>
  <si>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</si>
  <si>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</si>
  <si>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</si>
  <si>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</si>
  <si>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</si>
  <si>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</si>
  <si>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</si>
  <si>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</si>
  <si>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</si>
  <si>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</si>
  <si>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</si>
  <si>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</si>
  <si>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</si>
  <si>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</si>
  <si>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</si>
  <si>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</si>
  <si>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</si>
  <si>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</si>
  <si>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</si>
  <si>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</si>
  <si>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</si>
  <si>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</si>
  <si>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</si>
  <si>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</si>
  <si>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</si>
  <si>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</si>
  <si>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</si>
  <si>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</si>
  <si>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</si>
  <si>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</si>
  <si>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</si>
  <si>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</si>
  <si>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</si>
  <si>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</si>
  <si>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</si>
  <si>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</si>
  <si>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</si>
  <si>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</si>
  <si>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</si>
  <si>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</si>
  <si>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</si>
  <si>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</si>
  <si>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</si>
  <si>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</si>
  <si>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</si>
  <si>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</si>
  <si>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</si>
  <si>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</si>
  <si>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</si>
  <si>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</si>
  <si>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</si>
  <si>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</si>
  <si>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</si>
  <si>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</si>
  <si>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</si>
  <si>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</si>
  <si>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</si>
  <si>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</si>
  <si>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</si>
  <si>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</si>
  <si>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</si>
  <si>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</si>
  <si>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</si>
  <si>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</si>
  <si>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</si>
  <si>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</si>
  <si>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</si>
  <si>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</si>
  <si>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</si>
  <si>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</si>
  <si>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</si>
  <si>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</si>
  <si>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</si>
  <si>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</si>
  <si>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</si>
  <si>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</si>
  <si>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</si>
  <si>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</si>
  <si>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</si>
  <si>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</si>
  <si>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</si>
  <si>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</si>
  <si>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</si>
  <si>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</si>
  <si>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</si>
  <si>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</si>
  <si>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</si>
  <si>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</si>
  <si>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</si>
  <si>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</si>
  <si>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</si>
  <si>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</si>
  <si>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</si>
  <si>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</si>
  <si>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</si>
  <si>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</si>
  <si>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</si>
  <si>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</si>
  <si>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</si>
  <si>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</si>
  <si>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</si>
  <si>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</si>
  <si>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</si>
  <si>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</si>
  <si>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</si>
  <si>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</si>
  <si>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</si>
  <si>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</si>
  <si>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</si>
  <si>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</si>
  <si>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</si>
  <si>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</si>
  <si>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</si>
  <si>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</si>
  <si>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</si>
  <si>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</si>
  <si>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</si>
  <si>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</si>
  <si>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</si>
  <si>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</si>
  <si>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</si>
  <si>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</si>
  <si>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</si>
  <si>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</si>
  <si>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</si>
  <si>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</si>
  <si>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</si>
  <si>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</si>
  <si>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</si>
  <si>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</si>
  <si>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</si>
  <si>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</si>
  <si>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</si>
  <si>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</si>
  <si>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</si>
  <si>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</si>
  <si>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</si>
  <si>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</si>
  <si>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</si>
  <si>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</si>
  <si>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</si>
  <si>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</si>
  <si>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</si>
  <si>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</si>
  <si>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</si>
  <si>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</si>
  <si>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</si>
  <si>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</si>
  <si>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</si>
  <si>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</si>
  <si>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</si>
  <si>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</si>
  <si>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</si>
  <si>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</si>
  <si>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</si>
  <si>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</si>
  <si>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</si>
  <si>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</si>
  <si>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</si>
  <si>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</si>
  <si>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</si>
  <si>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</si>
  <si>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</si>
  <si>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</si>
  <si>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</si>
  <si>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</si>
  <si>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</si>
  <si>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</si>
  <si>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</si>
  <si>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</si>
  <si>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</si>
  <si>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</si>
  <si>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</si>
  <si>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</si>
  <si>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</si>
  <si>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</si>
  <si>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</si>
  <si>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</si>
  <si>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</si>
  <si>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</si>
  <si>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</si>
  <si>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</si>
  <si>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</si>
  <si>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</si>
  <si>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</si>
  <si>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</si>
  <si>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</si>
  <si>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</si>
  <si>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</si>
  <si>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</si>
  <si>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</si>
  <si>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</si>
  <si>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</si>
  <si>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</si>
  <si>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</si>
  <si>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</si>
  <si>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</si>
  <si>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</si>
  <si>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</si>
  <si>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</si>
  <si>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</si>
  <si>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</si>
  <si>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</si>
  <si>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</si>
  <si>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</si>
  <si>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</si>
  <si>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</si>
  <si>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</si>
  <si>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</si>
  <si>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</si>
  <si>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</si>
  <si>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</si>
  <si>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</si>
  <si>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</si>
  <si>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</si>
  <si>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</si>
  <si>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</si>
  <si>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</si>
  <si>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</si>
  <si>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</si>
  <si>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</si>
  <si>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</si>
  <si>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</si>
  <si>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</si>
  <si>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</si>
  <si>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</si>
  <si>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</si>
  <si>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</si>
  <si>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</si>
  <si>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</si>
  <si>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</si>
  <si>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</si>
  <si>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</si>
  <si>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</si>
  <si>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</si>
  <si>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</si>
  <si>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</si>
  <si>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</si>
  <si>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</si>
  <si>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</si>
  <si>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</si>
  <si>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</si>
  <si>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</si>
  <si>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</si>
  <si>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</si>
  <si>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</si>
  <si>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</si>
  <si>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</si>
  <si>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</si>
  <si>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</si>
  <si>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</si>
  <si>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</si>
  <si>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</si>
  <si>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</si>
  <si>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</si>
  <si>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</si>
  <si>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</si>
  <si>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</si>
  <si>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</si>
  <si>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</si>
  <si>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</si>
  <si>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</si>
  <si>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</si>
  <si>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</si>
  <si>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</si>
  <si>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</si>
  <si>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</si>
  <si>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</si>
  <si>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</si>
  <si>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</si>
  <si>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</si>
  <si>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</si>
  <si>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</si>
  <si>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</si>
  <si>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</si>
  <si>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</si>
  <si>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</si>
  <si>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</si>
  <si>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</si>
  <si>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</si>
  <si>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</si>
  <si>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</si>
  <si>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</si>
  <si>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</si>
  <si>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</si>
  <si>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</si>
  <si>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</si>
  <si>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</si>
  <si>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</si>
  <si>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</si>
  <si>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</si>
  <si>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</si>
  <si>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</si>
  <si>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</si>
  <si>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</si>
  <si>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</si>
  <si>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</si>
  <si>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</si>
  <si>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</si>
  <si>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</si>
  <si>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</si>
  <si>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</si>
  <si>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</si>
  <si>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</si>
  <si>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</si>
  <si>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</si>
  <si>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</si>
  <si>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</si>
  <si>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</si>
  <si>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</si>
  <si>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</si>
  <si>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</si>
  <si>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</si>
  <si>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</si>
  <si>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</si>
  <si>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</si>
  <si>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</si>
  <si>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</si>
  <si>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</si>
  <si>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</si>
  <si>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</si>
  <si>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</si>
  <si>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</si>
  <si>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</si>
  <si>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</si>
  <si>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</si>
  <si>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</si>
  <si>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</si>
  <si>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</si>
  <si>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</si>
  <si>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</si>
  <si>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</si>
  <si>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</si>
  <si>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</si>
  <si>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</si>
  <si>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</si>
  <si>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</si>
  <si>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</si>
  <si>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</si>
  <si>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</si>
  <si>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</si>
  <si>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</si>
  <si>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</si>
  <si>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</si>
  <si>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</si>
  <si>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</si>
  <si>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</si>
  <si>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</si>
  <si>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</si>
  <si>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</si>
  <si>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</si>
  <si>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</si>
  <si>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</si>
  <si>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</si>
  <si>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</si>
  <si>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</si>
  <si>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</si>
  <si>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</si>
  <si>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</si>
  <si>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</si>
  <si>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</si>
  <si>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</si>
  <si>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</si>
  <si>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</si>
  <si>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</si>
  <si>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</si>
  <si>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</si>
  <si>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</si>
  <si>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</si>
  <si>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</si>
  <si>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</si>
  <si>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</si>
  <si>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</si>
  <si>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</si>
  <si>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</si>
  <si>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</si>
  <si>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</si>
  <si>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</si>
  <si>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</si>
  <si>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</si>
  <si>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</si>
  <si>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</si>
  <si>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</si>
  <si>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</si>
  <si>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</si>
  <si>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</si>
  <si>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</si>
  <si>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</si>
  <si>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</si>
  <si>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</si>
  <si>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</si>
  <si>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</si>
  <si>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</si>
  <si>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</si>
  <si>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</si>
  <si>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</si>
  <si>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</si>
  <si>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</si>
  <si>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</si>
  <si>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</si>
  <si>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</si>
  <si>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</si>
  <si>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</si>
  <si>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</si>
  <si>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</si>
  <si>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</si>
  <si>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</si>
  <si>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</si>
  <si>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</si>
  <si>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</si>
  <si>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</si>
  <si>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</si>
  <si>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</si>
  <si>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</si>
  <si>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</si>
  <si>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</si>
  <si>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</si>
  <si>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</si>
  <si>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</si>
  <si>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</si>
  <si>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</si>
  <si>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</si>
  <si>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</si>
  <si>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</si>
  <si>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</si>
  <si>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</si>
  <si>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</si>
  <si>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</si>
  <si>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</si>
  <si>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</si>
  <si>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</si>
  <si>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</si>
  <si>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</si>
  <si>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</si>
  <si>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</si>
  <si>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</si>
  <si>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</si>
  <si>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</si>
  <si>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</si>
  <si>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</si>
  <si>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</si>
  <si>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</si>
  <si>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</si>
  <si>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</si>
  <si>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</si>
  <si>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</si>
  <si>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</si>
  <si>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</si>
  <si>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</si>
  <si>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</si>
  <si>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</si>
  <si>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</si>
  <si>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</si>
  <si>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</si>
  <si>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</si>
  <si>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</si>
  <si>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</si>
  <si>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</si>
  <si>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</si>
  <si>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</si>
  <si>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</si>
  <si>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</si>
  <si>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</si>
  <si>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</si>
  <si>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</si>
  <si>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</si>
  <si>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</si>
  <si>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</si>
  <si>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</si>
  <si>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</si>
  <si>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</si>
  <si>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</si>
  <si>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</si>
  <si>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</si>
  <si>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</si>
  <si>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</si>
  <si>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</si>
  <si>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</si>
  <si>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</si>
  <si>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</si>
  <si>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</si>
  <si>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</si>
  <si>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</si>
  <si>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</si>
  <si>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</si>
  <si>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</si>
  <si>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</si>
  <si>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</si>
  <si>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</si>
  <si>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</si>
  <si>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</si>
  <si>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</si>
  <si>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</si>
  <si>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</si>
  <si>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</si>
  <si>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</si>
  <si>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</si>
  <si>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</si>
  <si>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</si>
  <si>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</si>
  <si>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</si>
  <si>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</si>
  <si>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</si>
  <si>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</si>
  <si>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</si>
  <si>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</si>
  <si>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</si>
  <si>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</si>
  <si>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</si>
  <si>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</si>
  <si>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</si>
  <si>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</si>
  <si>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</si>
  <si>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</si>
  <si>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</si>
  <si>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</si>
  <si>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</si>
  <si>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</si>
  <si>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</si>
  <si>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</si>
  <si>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</si>
  <si>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</si>
  <si>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</si>
  <si>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</si>
  <si>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</si>
  <si>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</si>
  <si>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</si>
  <si>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</si>
  <si>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</si>
  <si>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</si>
  <si>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</si>
  <si>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</si>
  <si>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</si>
  <si>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</si>
  <si>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</si>
  <si>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</si>
  <si>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</si>
  <si>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</si>
  <si>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</si>
  <si>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</si>
  <si>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</si>
  <si>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</si>
  <si>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</si>
  <si>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</si>
  <si>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</si>
  <si>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</si>
  <si>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</si>
  <si>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</si>
  <si>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</si>
  <si>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</si>
  <si>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</si>
  <si>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</si>
  <si>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</si>
  <si>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</si>
  <si>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</si>
  <si>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</si>
  <si>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</si>
  <si>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</si>
  <si>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</si>
  <si>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</si>
  <si>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</si>
  <si>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</si>
  <si>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</si>
  <si>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</si>
  <si>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</si>
  <si>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</si>
  <si>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</si>
  <si>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</si>
  <si>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</si>
  <si>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</si>
  <si>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</si>
  <si>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</si>
  <si>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</si>
  <si>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</si>
  <si>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</si>
  <si>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</si>
  <si>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</si>
  <si>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</si>
  <si>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</si>
  <si>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</si>
  <si>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</si>
  <si>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</si>
  <si>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</si>
  <si>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</si>
  <si>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</si>
  <si>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</si>
  <si>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</si>
  <si>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</si>
  <si>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</si>
  <si>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</si>
  <si>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</si>
  <si>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</si>
  <si>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</si>
  <si>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</si>
  <si>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</si>
  <si>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</si>
  <si>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</si>
  <si>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</si>
  <si>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</si>
  <si>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</si>
  <si>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</si>
  <si>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</si>
  <si>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</si>
  <si>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</si>
  <si>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</si>
  <si>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</si>
  <si>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</si>
  <si>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</si>
  <si>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</si>
  <si>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</si>
  <si>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</si>
  <si>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</si>
  <si>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</si>
  <si>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</si>
  <si>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</si>
  <si>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</si>
  <si>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</si>
  <si>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</si>
  <si>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</si>
  <si>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</si>
  <si>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</si>
  <si>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</si>
  <si>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</si>
  <si>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</si>
  <si>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</si>
  <si>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</si>
  <si>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</si>
  <si>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</si>
  <si>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</si>
  <si>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</si>
  <si>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</si>
  <si>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</si>
  <si>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</si>
  <si>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</si>
  <si>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</si>
  <si>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</si>
  <si>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</si>
  <si>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</si>
  <si>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</si>
  <si>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</si>
  <si>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</si>
  <si>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</si>
  <si>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</si>
  <si>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</si>
  <si>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</si>
  <si>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</si>
  <si>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</si>
  <si>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</si>
  <si>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</si>
  <si>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</si>
  <si>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</si>
  <si>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</si>
  <si>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</si>
  <si>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</si>
  <si>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</si>
  <si>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</si>
  <si>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</si>
  <si>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</si>
  <si>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</si>
  <si>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</si>
  <si>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</si>
  <si>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</si>
  <si>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</si>
  <si>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</si>
  <si>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</si>
  <si>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</si>
  <si>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</si>
  <si>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</si>
  <si>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</si>
  <si>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</si>
  <si>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</si>
  <si>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</si>
  <si>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</si>
  <si>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</si>
  <si>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</si>
  <si>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</si>
  <si>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</si>
  <si>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</si>
  <si>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</si>
  <si>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</si>
  <si>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</si>
  <si>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</si>
  <si>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</si>
  <si>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</si>
  <si>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</si>
  <si>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</si>
  <si>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</si>
  <si>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</si>
  <si>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</si>
  <si>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</si>
  <si>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</si>
  <si>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</si>
  <si>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</si>
  <si>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</si>
  <si>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</si>
  <si>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</si>
  <si>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</si>
  <si>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</si>
  <si>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</si>
  <si>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</si>
  <si>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</si>
  <si>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</si>
  <si>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</si>
  <si>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</si>
  <si>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</si>
  <si>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</si>
  <si>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</si>
  <si>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</si>
  <si>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</si>
  <si>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</si>
  <si>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</si>
  <si>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</si>
  <si>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</si>
  <si>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</si>
  <si>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</si>
  <si>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</si>
  <si>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</si>
  <si>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</si>
  <si>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</si>
  <si>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</si>
  <si>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</si>
  <si>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</si>
  <si>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</si>
  <si>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</si>
  <si>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</si>
  <si>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</si>
  <si>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</si>
  <si>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</si>
  <si>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</si>
  <si>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</si>
  <si>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</si>
  <si>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</si>
  <si>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</si>
  <si>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</si>
  <si>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</si>
  <si>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</si>
  <si>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</si>
  <si>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</si>
  <si>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</si>
  <si>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</si>
  <si>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</si>
  <si>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</si>
  <si>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</si>
  <si>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</si>
  <si>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</si>
  <si>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</si>
  <si>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</si>
  <si>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</si>
  <si>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</si>
  <si>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</si>
  <si>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</si>
  <si>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</si>
  <si>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</si>
  <si>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</si>
  <si>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</si>
  <si>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</si>
  <si>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</si>
  <si>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</si>
  <si>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</si>
  <si>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</si>
  <si>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</si>
  <si>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</si>
  <si>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</si>
  <si>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</si>
  <si>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</si>
  <si>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</si>
  <si>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</si>
  <si>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</si>
  <si>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</si>
  <si>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</si>
  <si>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</si>
  <si>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</si>
  <si>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</si>
  <si>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</si>
  <si>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</si>
  <si>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</si>
  <si>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</si>
  <si>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</si>
  <si>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</si>
  <si>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</si>
  <si>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</si>
  <si>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</si>
  <si>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</si>
  <si>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</si>
  <si>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</si>
  <si>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</si>
  <si>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</si>
  <si>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</si>
  <si>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</si>
  <si>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</si>
  <si>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</si>
  <si>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</si>
  <si>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</si>
  <si>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</si>
  <si>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</si>
  <si>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</si>
  <si>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</si>
  <si>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</si>
  <si>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</si>
  <si>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</si>
  <si>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</si>
  <si>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</si>
  <si>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</si>
  <si>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</si>
  <si>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</si>
  <si>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</si>
  <si>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</si>
  <si>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</si>
  <si>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</si>
  <si>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</si>
  <si>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</si>
  <si>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</si>
  <si>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</si>
  <si>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</si>
  <si>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</si>
  <si>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</si>
  <si>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</si>
  <si>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</si>
  <si>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</si>
  <si>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</si>
  <si>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</si>
  <si>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</si>
  <si>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</si>
  <si>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</si>
  <si>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</si>
  <si>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</si>
  <si>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</si>
  <si>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</si>
  <si>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</si>
  <si>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</si>
  <si>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</si>
  <si>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</si>
  <si>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</si>
  <si>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</si>
  <si>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</si>
  <si>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</si>
  <si>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</si>
  <si>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</si>
  <si>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</si>
  <si>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</si>
  <si>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</si>
  <si>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</si>
  <si>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</si>
  <si>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</si>
  <si>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</si>
  <si>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</si>
  <si>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</si>
  <si>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</si>
  <si>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</si>
  <si>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</si>
  <si>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</si>
  <si>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</si>
  <si>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</si>
  <si>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</si>
  <si>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</si>
  <si>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</si>
  <si>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</si>
  <si>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</si>
  <si>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</si>
  <si>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</si>
  <si>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</si>
  <si>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</si>
  <si>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</si>
  <si>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</si>
  <si>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</si>
  <si>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</si>
  <si>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</si>
  <si>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</si>
  <si>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</si>
  <si>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</si>
  <si>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</si>
  <si>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</si>
  <si>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</si>
  <si>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</si>
  <si>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</si>
  <si>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</si>
  <si>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</si>
  <si>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</si>
  <si>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</si>
  <si>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</si>
  <si>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</si>
  <si>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</si>
  <si>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</si>
  <si>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</si>
  <si>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</si>
  <si>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</si>
  <si>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</si>
  <si>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</si>
  <si>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</si>
  <si>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</si>
  <si>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</si>
  <si>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</si>
  <si>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</si>
  <si>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</si>
  <si>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</si>
  <si>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</si>
  <si>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</si>
  <si>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</si>
  <si>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</si>
  <si>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</si>
  <si>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</si>
  <si>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</si>
  <si>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</si>
  <si>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</si>
  <si>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</si>
  <si>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</si>
  <si>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</si>
  <si>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</si>
  <si>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</si>
  <si>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</si>
  <si>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</si>
  <si>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</si>
  <si>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</si>
  <si>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</si>
  <si>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</si>
  <si>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</si>
  <si>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</si>
  <si>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</si>
  <si>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</si>
  <si>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</si>
  <si>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</si>
  <si>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</si>
  <si>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</si>
  <si>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</si>
  <si>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</si>
  <si>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</si>
  <si>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</si>
  <si>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</si>
  <si>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</si>
  <si>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</si>
  <si>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</si>
  <si>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</si>
  <si>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</si>
  <si>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</si>
  <si>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</si>
  <si>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</si>
  <si>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</si>
  <si>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</si>
  <si>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</si>
  <si>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</si>
  <si>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</si>
  <si>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</si>
  <si>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</si>
  <si>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</si>
  <si>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</si>
  <si>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</si>
  <si>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</si>
  <si>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</si>
  <si>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</si>
  <si>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</si>
  <si>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</si>
  <si>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</si>
  <si>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</si>
  <si>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</si>
  <si>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</si>
  <si>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</si>
  <si>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</si>
  <si>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</si>
  <si>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</si>
  <si>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</si>
  <si>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</si>
  <si>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</si>
  <si>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</si>
  <si>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</si>
  <si>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</si>
  <si>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</si>
  <si>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</si>
  <si>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</si>
  <si>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</si>
  <si>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</si>
  <si>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</si>
  <si>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</si>
  <si>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</si>
  <si>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</si>
  <si>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</si>
  <si>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</si>
  <si>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</si>
  <si>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</si>
  <si>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</si>
  <si>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</si>
  <si>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</si>
  <si>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</si>
  <si>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</si>
  <si>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</si>
  <si>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</si>
  <si>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</si>
  <si>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</si>
  <si>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</si>
  <si>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</si>
  <si>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</si>
  <si>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</si>
  <si>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</si>
  <si>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</si>
  <si>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</si>
  <si>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</si>
  <si>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</si>
  <si>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</si>
  <si>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</si>
  <si>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</si>
  <si>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</si>
  <si>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</si>
  <si>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</si>
  <si>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</si>
  <si>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</si>
  <si>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</si>
  <si>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</si>
  <si>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</si>
  <si>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</si>
  <si>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</si>
  <si>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</si>
  <si>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</si>
  <si>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</si>
  <si>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</si>
  <si>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</si>
  <si>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</si>
  <si>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</si>
  <si>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</si>
  <si>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</si>
  <si>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</si>
  <si>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</si>
  <si>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</si>
  <si>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</si>
  <si>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</si>
  <si>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</si>
  <si>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</si>
  <si>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</si>
  <si>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</si>
  <si>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</si>
  <si>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</si>
  <si>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</si>
  <si>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</si>
  <si>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</si>
  <si>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</si>
  <si>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</si>
  <si>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</si>
  <si>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</si>
  <si>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</si>
  <si>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</si>
  <si>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</si>
  <si>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</si>
  <si>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</si>
  <si>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</si>
  <si>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</si>
  <si>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</si>
  <si>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</si>
  <si>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</si>
  <si>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</si>
  <si>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</si>
  <si>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</si>
  <si>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</si>
  <si>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</si>
  <si>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</si>
  <si>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</si>
  <si>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</si>
  <si>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</si>
  <si>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</si>
  <si>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</si>
  <si>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</si>
  <si>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</si>
  <si>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</si>
  <si>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</si>
  <si>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</si>
  <si>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</si>
  <si>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</si>
  <si>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</si>
  <si>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</si>
  <si>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</si>
  <si>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</si>
  <si>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</si>
  <si>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</si>
  <si>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</si>
  <si>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</si>
  <si>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</si>
  <si>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</si>
  <si>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</si>
  <si>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</si>
  <si>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</si>
  <si>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</si>
  <si>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</si>
  <si>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</si>
  <si>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</si>
  <si>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</si>
  <si>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</si>
  <si>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</si>
  <si>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</si>
  <si>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</si>
  <si>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</si>
  <si>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</si>
  <si>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</si>
  <si>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</si>
  <si>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</si>
  <si>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</si>
  <si>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</si>
  <si>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</si>
  <si>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</si>
  <si>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</si>
  <si>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</si>
  <si>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</si>
  <si>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</si>
  <si>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</si>
  <si>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</si>
  <si>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</si>
  <si>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</si>
  <si>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</si>
  <si>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</si>
  <si>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</si>
  <si>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</si>
  <si>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</si>
  <si>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</si>
  <si>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</si>
  <si>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</si>
  <si>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</si>
  <si>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</si>
  <si>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</si>
  <si>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</si>
  <si>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</si>
  <si>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</si>
  <si>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</si>
  <si>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</si>
  <si>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</si>
  <si>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</si>
  <si>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</si>
  <si>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</si>
  <si>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</si>
  <si>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</si>
  <si>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</si>
  <si>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</si>
  <si>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</si>
  <si>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</si>
  <si>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</si>
  <si>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</si>
  <si>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</si>
  <si>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</si>
  <si>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</si>
  <si>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</si>
  <si>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</si>
  <si>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</si>
  <si>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</si>
  <si>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</si>
  <si>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</si>
  <si>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</si>
  <si>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</si>
  <si>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</si>
  <si>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</si>
  <si>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</si>
  <si>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</si>
  <si>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</si>
  <si>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</si>
  <si>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</si>
  <si>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</si>
  <si>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</si>
  <si>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</si>
  <si>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</si>
  <si>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</si>
  <si>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</si>
  <si>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</si>
  <si>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</si>
  <si>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</si>
  <si>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</si>
  <si>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</si>
  <si>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</si>
  <si>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</si>
  <si>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</si>
  <si>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</si>
  <si>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</si>
  <si>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</si>
  <si>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</si>
  <si>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</si>
  <si>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</si>
  <si>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</si>
  <si>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</si>
  <si>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</si>
  <si>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</si>
  <si>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</si>
  <si>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</si>
  <si>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</si>
  <si>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</si>
  <si>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</si>
  <si>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</si>
  <si>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</si>
  <si>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</si>
  <si>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</si>
  <si>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</si>
  <si>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</si>
  <si>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</si>
  <si>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</si>
  <si>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</si>
  <si>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</si>
  <si>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</si>
  <si>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</si>
  <si>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</si>
  <si>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</si>
  <si>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</si>
  <si>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</si>
  <si>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</si>
  <si>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</si>
  <si>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</si>
  <si>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</si>
  <si>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</si>
  <si>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</si>
  <si>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</si>
  <si>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</si>
  <si>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</si>
  <si>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</si>
  <si>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</si>
  <si>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</si>
  <si>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</si>
  <si>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</si>
  <si>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</si>
  <si>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</si>
  <si>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</si>
  <si>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</si>
  <si>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</si>
  <si>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</si>
  <si>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</si>
  <si>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</si>
  <si>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</si>
  <si>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</si>
  <si>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</si>
  <si>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</si>
  <si>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</si>
  <si>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</si>
  <si>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</si>
  <si>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</si>
  <si>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</si>
  <si>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</si>
  <si>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</si>
  <si>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</si>
  <si>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</si>
  <si>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</si>
  <si>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</si>
  <si>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</si>
  <si>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</si>
  <si>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</si>
  <si>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</si>
  <si>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</si>
  <si>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</si>
  <si>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</si>
  <si>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</si>
  <si>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</si>
  <si>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</si>
  <si>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</si>
  <si>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</si>
  <si>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</si>
  <si>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</si>
  <si>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</si>
  <si>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</si>
  <si>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</si>
  <si>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</si>
  <si>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</si>
  <si>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</si>
  <si>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</si>
  <si>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</si>
  <si>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</si>
  <si>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</si>
  <si>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</si>
  <si>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</si>
  <si>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</si>
  <si>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</si>
  <si>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</si>
  <si>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</si>
  <si>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</si>
  <si>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</si>
  <si>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</si>
  <si>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</si>
  <si>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</si>
  <si>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</si>
  <si>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</si>
  <si>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</si>
  <si>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</si>
  <si>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</si>
  <si>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</si>
  <si>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</si>
  <si>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</si>
  <si>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</si>
  <si>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</si>
  <si>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</si>
  <si>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</si>
  <si>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</si>
  <si>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</si>
  <si>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</si>
  <si>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</si>
  <si>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</si>
  <si>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</si>
  <si>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</si>
  <si>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</si>
  <si>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</si>
  <si>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</si>
  <si>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</si>
  <si>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</si>
  <si>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</si>
  <si>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</si>
  <si>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</si>
  <si>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</si>
  <si>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</si>
  <si>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</si>
  <si>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</si>
  <si>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</si>
  <si>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</si>
  <si>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</si>
  <si>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</si>
  <si>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</si>
  <si>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</si>
  <si>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</si>
  <si>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</si>
  <si>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</si>
  <si>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</si>
  <si>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</si>
  <si>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</si>
  <si>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</si>
  <si>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</si>
  <si>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</si>
  <si>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</si>
  <si>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</si>
  <si>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</si>
  <si>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</si>
  <si>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</si>
  <si>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</si>
  <si>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</si>
  <si>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</si>
  <si>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</si>
  <si>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</si>
  <si>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</si>
  <si>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</si>
  <si>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</si>
  <si>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</si>
  <si>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</si>
  <si>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</si>
  <si>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</si>
  <si>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</si>
  <si>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</si>
  <si>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</si>
  <si>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</si>
  <si>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</si>
  <si>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</si>
  <si>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</si>
  <si>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</si>
  <si>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</si>
  <si>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</si>
  <si>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</si>
  <si>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</si>
  <si>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</si>
  <si>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</si>
  <si>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</si>
  <si>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</si>
  <si>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</si>
  <si>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</si>
  <si>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</si>
  <si>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</si>
  <si>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</si>
  <si>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</si>
  <si>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</si>
  <si>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</si>
  <si>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</si>
  <si>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</si>
  <si>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</si>
  <si>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</si>
  <si>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</si>
  <si>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</si>
  <si>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</si>
  <si>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</si>
  <si>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</si>
  <si>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</si>
  <si>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</si>
  <si>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</si>
  <si>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</si>
  <si>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</si>
  <si>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</si>
  <si>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</si>
  <si>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</si>
  <si>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</si>
  <si>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</si>
  <si>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</si>
  <si>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</si>
  <si>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</si>
  <si>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</si>
  <si>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</si>
  <si>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</si>
  <si>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</si>
  <si>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</si>
  <si>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</si>
  <si>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</si>
  <si>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</si>
  <si>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</si>
  <si>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</si>
  <si>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</si>
  <si>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</si>
  <si>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</si>
  <si>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</si>
  <si>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</si>
  <si>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</si>
  <si>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</si>
  <si>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</si>
  <si>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</si>
  <si>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</si>
  <si>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</si>
  <si>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</si>
  <si>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</si>
  <si>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</si>
  <si>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</si>
  <si>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</si>
  <si>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</si>
  <si>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</si>
  <si>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</si>
  <si>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</si>
  <si>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</si>
  <si>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</si>
  <si>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</si>
  <si>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</si>
  <si>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</si>
  <si>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</si>
  <si>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</si>
  <si>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</si>
  <si>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</si>
  <si>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</si>
  <si>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</si>
  <si>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</si>
  <si>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</si>
  <si>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</si>
  <si>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</si>
  <si>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</si>
  <si>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</si>
  <si>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</si>
  <si>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</si>
  <si>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</si>
  <si>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</si>
  <si>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</si>
  <si>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</si>
  <si>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</si>
  <si>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</si>
  <si>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</si>
  <si>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</si>
  <si>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</si>
  <si>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</si>
  <si>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</si>
  <si>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</si>
  <si>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</si>
  <si>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</si>
  <si>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</si>
  <si>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</si>
  <si>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</si>
  <si>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</si>
  <si>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</si>
  <si>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</si>
  <si>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</si>
  <si>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</si>
  <si>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</si>
  <si>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</si>
  <si>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</si>
  <si>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</si>
  <si>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</si>
  <si>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</si>
  <si>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</si>
  <si>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</si>
  <si>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</si>
  <si>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</si>
  <si>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</si>
  <si>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</si>
  <si>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</si>
  <si>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</si>
  <si>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</si>
  <si>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</si>
  <si>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</si>
  <si>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</si>
  <si>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</si>
  <si>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</si>
  <si>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</si>
  <si>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</si>
  <si>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</si>
  <si>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</si>
  <si>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</si>
  <si>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</si>
  <si>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</si>
  <si>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</si>
  <si>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</si>
  <si>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</si>
  <si>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</si>
  <si>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</si>
  <si>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</si>
  <si>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</si>
  <si>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</si>
  <si>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</si>
  <si>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</si>
  <si>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</si>
  <si>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</si>
  <si>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</si>
  <si>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</si>
  <si>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</si>
  <si>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</si>
  <si>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</si>
  <si>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</si>
  <si>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</si>
  <si>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</si>
  <si>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</si>
  <si>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</si>
  <si>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</si>
  <si>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</si>
  <si>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</si>
  <si>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</si>
  <si>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</si>
  <si>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</si>
  <si>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</si>
  <si>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</si>
  <si>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</si>
  <si>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</si>
  <si>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</si>
  <si>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</si>
  <si>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</si>
  <si>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</si>
  <si>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</si>
  <si>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</si>
  <si>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</si>
  <si>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</si>
  <si>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</si>
  <si>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</si>
  <si>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</si>
  <si>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</si>
  <si>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</si>
  <si>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</si>
  <si>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</si>
  <si>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</si>
  <si>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</si>
  <si>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</si>
  <si>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</si>
  <si>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</si>
  <si>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</si>
  <si>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</si>
  <si>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</si>
  <si>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</si>
  <si>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</si>
  <si>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</si>
  <si>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</si>
  <si>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</si>
  <si>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</si>
  <si>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</si>
  <si>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</si>
  <si>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</si>
  <si>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</si>
  <si>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</si>
  <si>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</si>
  <si>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</si>
  <si>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</si>
  <si>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</si>
  <si>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</si>
  <si>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</si>
  <si>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</si>
  <si>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</si>
  <si>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</si>
  <si>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</si>
  <si>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</si>
  <si>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</si>
  <si>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</si>
  <si>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</si>
  <si>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</si>
  <si>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</si>
  <si>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</si>
  <si>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</si>
  <si>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</si>
  <si>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</si>
  <si>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</si>
  <si>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</si>
  <si>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</si>
  <si>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</si>
  <si>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</si>
  <si>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</si>
  <si>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</si>
  <si>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</si>
  <si>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</si>
  <si>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</si>
  <si>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</si>
  <si>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</si>
  <si>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</si>
  <si>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</si>
  <si>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</si>
  <si>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</si>
  <si>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</si>
  <si>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</si>
  <si>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</si>
  <si>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</si>
  <si>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</si>
  <si>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</si>
  <si>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</si>
  <si>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</si>
  <si>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</si>
  <si>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</si>
  <si>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</si>
  <si>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</si>
  <si>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</si>
  <si>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</si>
  <si>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</si>
  <si>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</si>
  <si>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</si>
  <si>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</si>
  <si>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</si>
  <si>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</si>
  <si>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</si>
  <si>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</si>
  <si>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</si>
  <si>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</si>
  <si>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</si>
  <si>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</si>
  <si>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</si>
  <si>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</si>
  <si>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</si>
  <si>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</si>
  <si>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</si>
  <si>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</si>
  <si>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</si>
  <si>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</si>
  <si>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</si>
  <si>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</si>
  <si>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</si>
  <si>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</si>
  <si>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</si>
  <si>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</si>
  <si>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</si>
  <si>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</si>
  <si>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</si>
  <si>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</si>
  <si>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</si>
  <si>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</si>
  <si>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</si>
  <si>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</si>
  <si>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</si>
  <si>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</si>
  <si>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</si>
  <si>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</si>
  <si>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</si>
  <si>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</si>
  <si>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</si>
  <si>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</si>
  <si>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</si>
  <si>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</si>
  <si>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</si>
  <si>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</si>
  <si>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</si>
  <si>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</si>
  <si>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</si>
  <si>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</si>
  <si>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</si>
  <si>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</si>
  <si>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</si>
  <si>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</si>
  <si>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</si>
  <si>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</si>
  <si>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</si>
  <si>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</si>
  <si>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</si>
  <si>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</si>
  <si>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</si>
  <si>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</si>
  <si>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</si>
  <si>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</si>
  <si>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</si>
  <si>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</si>
  <si>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</si>
  <si>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</si>
  <si>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</si>
  <si>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</si>
  <si>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</si>
  <si>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</si>
  <si>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</si>
  <si>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</si>
  <si>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</si>
  <si>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</si>
  <si>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</si>
  <si>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</si>
  <si>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</si>
  <si>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</si>
  <si>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</si>
  <si>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</si>
  <si>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</si>
  <si>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</si>
  <si>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</si>
  <si>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</si>
  <si>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</si>
  <si>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</si>
  <si>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</si>
  <si>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</si>
  <si>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</si>
  <si>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</si>
  <si>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</si>
  <si>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</si>
  <si>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</si>
  <si>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</si>
  <si>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</si>
  <si>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</si>
  <si>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</si>
  <si>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</si>
  <si>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</si>
  <si>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</si>
  <si>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</si>
  <si>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</si>
  <si>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</si>
  <si>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</si>
  <si>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</si>
  <si>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</si>
  <si>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</si>
  <si>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</si>
  <si>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</si>
  <si>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</si>
  <si>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</si>
  <si>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</si>
  <si>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</si>
  <si>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</si>
  <si>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</si>
  <si>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</si>
  <si>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</si>
  <si>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</si>
  <si>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</si>
  <si>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</si>
  <si>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</si>
  <si>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</si>
  <si>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</si>
  <si>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</si>
  <si>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</si>
  <si>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</si>
  <si>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</si>
  <si>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</si>
  <si>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</si>
  <si>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</si>
  <si>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</si>
  <si>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</si>
  <si>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</si>
  <si>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</si>
  <si>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</si>
  <si>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</si>
  <si>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</si>
  <si>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</si>
  <si>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</si>
  <si>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</si>
  <si>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</si>
  <si>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</si>
  <si>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</si>
  <si>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</si>
  <si>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</si>
  <si>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</si>
  <si>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</si>
  <si>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</si>
  <si>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</si>
  <si>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</si>
  <si>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</si>
  <si>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</si>
  <si>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</si>
  <si>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</si>
  <si>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</si>
  <si>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</si>
  <si>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</si>
  <si>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</si>
  <si>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</si>
  <si>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</si>
  <si>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</si>
  <si>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</si>
  <si>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</si>
  <si>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</si>
  <si>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</si>
  <si>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</si>
  <si>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</si>
  <si>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</si>
  <si>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</si>
  <si>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</si>
  <si>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</si>
  <si>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</si>
  <si>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</si>
  <si>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</si>
  <si>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</si>
  <si>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</si>
  <si>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</si>
  <si>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</si>
  <si>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</si>
  <si>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</si>
  <si>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</si>
  <si>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</si>
  <si>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</si>
  <si>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</si>
  <si>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</si>
  <si>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</si>
  <si>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</si>
  <si>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</si>
  <si>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</si>
  <si>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</si>
  <si>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</si>
  <si>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</si>
  <si>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</si>
  <si>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</si>
  <si>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</si>
  <si>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</si>
  <si>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</si>
  <si>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</si>
  <si>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</si>
  <si>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</si>
  <si>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</si>
  <si>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</si>
  <si>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</si>
  <si>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</si>
  <si>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</si>
  <si>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</si>
  <si>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</si>
  <si>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</si>
  <si>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</si>
  <si>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</si>
  <si>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</si>
  <si>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</si>
  <si>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</si>
  <si>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</si>
  <si>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</si>
  <si>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</si>
  <si>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</si>
  <si>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</si>
  <si>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</si>
  <si>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</si>
  <si>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</si>
  <si>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</si>
  <si>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</si>
  <si>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</si>
  <si>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</si>
  <si>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</si>
  <si>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</si>
  <si>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</si>
  <si>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</si>
  <si>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</si>
  <si>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</si>
  <si>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</si>
  <si>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</si>
  <si>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</si>
  <si>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</si>
  <si>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</si>
  <si>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</si>
  <si>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</si>
  <si>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</si>
  <si>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</si>
  <si>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</si>
  <si>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</si>
  <si>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</si>
  <si>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</si>
  <si>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</si>
  <si>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</si>
  <si>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</si>
  <si>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</si>
  <si>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</si>
  <si>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</si>
  <si>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</si>
  <si>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</si>
  <si>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</si>
  <si>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</si>
  <si>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</si>
  <si>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</si>
  <si>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</si>
  <si>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</si>
  <si>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</si>
  <si>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</si>
  <si>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</si>
  <si>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</si>
  <si>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</si>
  <si>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</si>
  <si>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</si>
  <si>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</si>
  <si>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</si>
  <si>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</si>
  <si>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</si>
  <si>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</si>
  <si>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</si>
  <si>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</si>
  <si>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</si>
  <si>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</si>
  <si>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</si>
  <si>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</si>
  <si>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</si>
  <si>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</si>
  <si>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</si>
  <si>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</si>
  <si>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</si>
  <si>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</si>
  <si>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</si>
  <si>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</si>
  <si>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</si>
  <si>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</si>
  <si>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</si>
  <si>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</si>
  <si>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</si>
  <si>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</si>
  <si>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</si>
  <si>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</si>
  <si>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</si>
  <si>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</si>
  <si>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</si>
  <si>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</si>
  <si>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</si>
  <si>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</si>
  <si>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</si>
  <si>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</si>
  <si>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</si>
  <si>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</si>
  <si>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</si>
  <si>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</si>
  <si>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</si>
  <si>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</si>
  <si>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</si>
  <si>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</si>
  <si>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</si>
  <si>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</si>
  <si>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</si>
  <si>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</si>
  <si>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</si>
  <si>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</si>
  <si>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</si>
  <si>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</si>
  <si>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</si>
  <si>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</si>
  <si>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</si>
  <si>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</si>
  <si>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</si>
  <si>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</si>
  <si>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</si>
  <si>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</si>
  <si>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</si>
  <si>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</si>
  <si>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</si>
  <si>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</si>
  <si>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</si>
  <si>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</si>
  <si>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</si>
  <si>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</si>
  <si>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</si>
  <si>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</si>
  <si>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</si>
  <si>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</si>
  <si>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</si>
  <si>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</si>
  <si>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</si>
  <si>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</si>
  <si>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</si>
  <si>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</si>
  <si>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</si>
  <si>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</si>
  <si>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</si>
  <si>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</si>
  <si>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</si>
  <si>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</si>
  <si>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</si>
  <si>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</si>
  <si>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</si>
  <si>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</si>
  <si>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</si>
  <si>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</si>
  <si>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</si>
  <si>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</si>
  <si>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</si>
  <si>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</si>
  <si>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</si>
  <si>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</si>
  <si>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</si>
  <si>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</si>
  <si>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</si>
  <si>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</si>
  <si>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</si>
  <si>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</si>
  <si>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</si>
  <si>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</si>
  <si>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</si>
  <si>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</si>
  <si>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</si>
  <si>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</si>
  <si>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</si>
  <si>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</si>
  <si>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</si>
  <si>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</si>
  <si>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</si>
  <si>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</si>
  <si>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</si>
  <si>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</si>
  <si>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</si>
  <si>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</si>
  <si>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</si>
  <si>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</si>
  <si>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</si>
  <si>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</si>
  <si>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</si>
  <si>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</si>
  <si>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</si>
  <si>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</si>
  <si>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</si>
  <si>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</si>
  <si>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</si>
  <si>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</si>
  <si>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</si>
  <si>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</si>
  <si>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</si>
  <si>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</si>
  <si>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</si>
  <si>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</si>
  <si>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</si>
  <si>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</si>
  <si>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</si>
  <si>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</si>
  <si>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</si>
  <si>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</si>
  <si>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</si>
  <si>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</si>
  <si>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</si>
  <si>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</si>
  <si>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</si>
  <si>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</si>
  <si>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</si>
  <si>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</si>
  <si>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</si>
  <si>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</si>
  <si>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</si>
  <si>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</si>
  <si>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</si>
  <si>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</si>
  <si>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</si>
  <si>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</si>
  <si>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</si>
  <si>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</si>
  <si>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</si>
  <si>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</si>
  <si>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</si>
  <si>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</si>
  <si>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</si>
  <si>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</si>
  <si>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</si>
  <si>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</si>
  <si>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</si>
  <si>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</si>
  <si>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</si>
  <si>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</si>
  <si>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</si>
  <si>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</si>
  <si>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</si>
  <si>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</si>
  <si>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</si>
  <si>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</si>
  <si>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</si>
  <si>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</si>
  <si>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</si>
  <si>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</si>
  <si>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</si>
  <si>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</si>
  <si>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</si>
  <si>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</si>
  <si>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</si>
  <si>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</si>
  <si>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</si>
  <si>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</si>
  <si>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</si>
  <si>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</si>
  <si>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</si>
  <si>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</si>
  <si>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</si>
  <si>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</si>
  <si>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</si>
  <si>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</si>
  <si>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</si>
  <si>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</si>
  <si>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</si>
  <si>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</si>
  <si>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</si>
  <si>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</si>
  <si>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</si>
  <si>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</si>
  <si>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</si>
  <si>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</si>
  <si>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</si>
  <si>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</si>
  <si>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</si>
  <si>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</si>
  <si>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</si>
  <si>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</si>
  <si>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</si>
  <si>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</si>
  <si>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</si>
  <si>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</si>
  <si>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</si>
  <si>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</si>
  <si>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</si>
  <si>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</si>
  <si>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</si>
  <si>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</si>
  <si>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</si>
  <si>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</si>
  <si>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</si>
  <si>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</si>
  <si>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</si>
  <si>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</si>
  <si>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</si>
  <si>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</si>
  <si>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</si>
  <si>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</si>
  <si>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</si>
  <si>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</si>
  <si>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</si>
  <si>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</si>
  <si>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</si>
  <si>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</si>
  <si>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</si>
  <si>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</si>
  <si>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</si>
  <si>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</si>
  <si>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</si>
  <si>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</si>
  <si>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</si>
  <si>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</si>
  <si>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</si>
  <si>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</si>
  <si>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</si>
  <si>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</si>
  <si>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</si>
  <si>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</si>
  <si>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</si>
  <si>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</si>
  <si>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</si>
  <si>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</si>
  <si>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</si>
  <si>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</si>
  <si>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</si>
  <si>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</si>
  <si>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</si>
  <si>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</si>
  <si>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</si>
  <si>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</si>
  <si>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</si>
  <si>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</si>
  <si>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</si>
  <si>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</si>
  <si>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</si>
  <si>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</si>
  <si>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</si>
  <si>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</si>
  <si>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</si>
  <si>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</si>
  <si>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</si>
  <si>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</si>
  <si>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</si>
  <si>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</si>
  <si>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</si>
  <si>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</si>
  <si>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</si>
  <si>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</si>
  <si>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</si>
  <si>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</si>
  <si>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</si>
  <si>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</si>
  <si>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</si>
  <si>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</si>
  <si>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</si>
  <si>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</si>
  <si>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</si>
  <si>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</si>
  <si>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</si>
  <si>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</si>
  <si>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</si>
  <si>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</si>
  <si>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</si>
  <si>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</si>
  <si>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</si>
  <si>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</si>
  <si>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</si>
  <si>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</si>
  <si>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</si>
  <si>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</si>
  <si>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</si>
  <si>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</si>
  <si>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</si>
  <si>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</si>
  <si>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</si>
  <si>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</si>
  <si>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</si>
  <si>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</si>
  <si>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</si>
  <si>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</si>
  <si>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</si>
  <si>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</si>
  <si>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</si>
  <si>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</si>
  <si>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</si>
  <si>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</si>
  <si>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</si>
  <si>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</si>
  <si>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</si>
  <si>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</si>
  <si>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</si>
  <si>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</si>
  <si>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</si>
  <si>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</si>
  <si>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</si>
  <si>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</si>
  <si>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</si>
  <si>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</si>
  <si>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</si>
  <si>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</si>
  <si>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</si>
  <si>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</si>
  <si>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</si>
  <si>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</si>
  <si>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</si>
  <si>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</si>
  <si>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</si>
  <si>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</si>
  <si>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</si>
  <si>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</si>
  <si>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</si>
  <si>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</si>
  <si>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</si>
  <si>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</si>
  <si>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</si>
  <si>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</si>
  <si>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</si>
  <si>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</si>
  <si>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</si>
  <si>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</si>
  <si>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</si>
  <si>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</si>
  <si>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</si>
  <si>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</si>
  <si>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</si>
  <si>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</si>
  <si>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</si>
  <si>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</si>
  <si>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</si>
  <si>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</si>
  <si>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</si>
  <si>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</si>
  <si>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</si>
  <si>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</si>
  <si>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</si>
  <si>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</si>
  <si>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</si>
  <si>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</si>
  <si>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</si>
  <si>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</si>
  <si>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</si>
  <si>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</si>
  <si>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</si>
  <si>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</si>
  <si>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</si>
  <si>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</si>
  <si>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</si>
  <si>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</si>
  <si>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</si>
  <si>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</si>
  <si>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</si>
  <si>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</si>
  <si>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</si>
  <si>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</si>
  <si>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</si>
  <si>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</si>
  <si>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</si>
  <si>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</si>
  <si>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</si>
  <si>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</si>
  <si>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</si>
  <si>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</si>
  <si>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</si>
  <si>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</si>
  <si>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</si>
  <si>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</si>
  <si>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</si>
  <si>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</si>
  <si>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</si>
  <si>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</si>
  <si>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</si>
  <si>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</si>
  <si>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</si>
  <si>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</si>
  <si>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</si>
  <si>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</si>
  <si>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</si>
  <si>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</si>
  <si>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</si>
  <si>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</si>
  <si>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</si>
  <si>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</si>
  <si>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</si>
  <si>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</si>
  <si>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</si>
  <si>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</si>
  <si>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</si>
  <si>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</si>
  <si>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</si>
  <si>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</si>
  <si>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</si>
  <si>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</si>
  <si>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</si>
  <si>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</si>
  <si>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</si>
  <si>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</si>
  <si>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</si>
  <si>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</si>
  <si>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</si>
  <si>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</si>
  <si>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</si>
  <si>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</si>
  <si>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</si>
  <si>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</si>
  <si>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</si>
  <si>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</si>
  <si>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</si>
  <si>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</si>
  <si>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</si>
  <si>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</si>
  <si>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</si>
  <si>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</si>
  <si>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</si>
  <si>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</si>
  <si>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</si>
  <si>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</si>
  <si>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</si>
  <si>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</si>
  <si>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</si>
  <si>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</si>
  <si>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</si>
  <si>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</si>
  <si>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</si>
  <si>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</si>
  <si>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</si>
  <si>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</si>
  <si>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</si>
  <si>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</si>
  <si>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</si>
  <si>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</si>
  <si>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</si>
  <si>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</si>
  <si>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</si>
  <si>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</si>
  <si>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</si>
  <si>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</si>
  <si>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</si>
  <si>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</si>
  <si>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</si>
  <si>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</si>
  <si>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</si>
  <si>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</si>
  <si>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</si>
  <si>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</si>
  <si>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</si>
  <si>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</si>
  <si>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</si>
  <si>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</si>
  <si>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</si>
  <si>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</si>
  <si>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</si>
  <si>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</si>
  <si>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</si>
  <si>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</si>
  <si>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</si>
  <si>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</si>
  <si>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</si>
  <si>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</si>
  <si>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</si>
  <si>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</si>
  <si>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</si>
  <si>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</si>
  <si>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</si>
  <si>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</si>
  <si>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</si>
  <si>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</si>
  <si>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</si>
  <si>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</si>
  <si>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</si>
  <si>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</si>
  <si>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</si>
  <si>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</si>
  <si>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</si>
  <si>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</si>
  <si>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</si>
  <si>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</si>
  <si>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</si>
  <si>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</si>
  <si>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</si>
  <si>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</si>
  <si>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</si>
  <si>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</si>
  <si>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</si>
  <si>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</si>
  <si>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</si>
  <si>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</si>
  <si>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</si>
  <si>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</si>
  <si>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</si>
  <si>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</si>
  <si>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</si>
  <si>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</si>
  <si>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</si>
  <si>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</si>
  <si>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</si>
  <si>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</si>
  <si>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</si>
  <si>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</si>
  <si>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</si>
  <si>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</si>
  <si>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</si>
  <si>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</si>
  <si>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</si>
  <si>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</si>
  <si>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</si>
  <si>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</si>
  <si>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</si>
  <si>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</si>
  <si>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</si>
  <si>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</si>
  <si>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</si>
  <si>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</si>
  <si>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</si>
  <si>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</si>
  <si>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</si>
  <si>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</si>
  <si>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</si>
  <si>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</si>
  <si>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</si>
  <si>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</si>
  <si>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</si>
  <si>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</si>
  <si>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</si>
  <si>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</si>
  <si>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</si>
  <si>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</si>
  <si>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</si>
  <si>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</si>
  <si>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</si>
  <si>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</si>
  <si>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</si>
  <si>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</si>
  <si>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</si>
  <si>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</si>
  <si>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</si>
  <si>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</si>
  <si>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</si>
  <si>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</si>
  <si>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</si>
  <si>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</si>
  <si>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</si>
  <si>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</si>
  <si>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</si>
  <si>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</si>
  <si>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</si>
  <si>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</si>
  <si>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</si>
  <si>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</si>
  <si>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</si>
  <si>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</si>
  <si>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</si>
  <si>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</si>
  <si>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</si>
  <si>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</si>
  <si>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</si>
  <si>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</si>
  <si>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</si>
  <si>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</si>
  <si>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</si>
  <si>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</si>
  <si>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</si>
  <si>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</si>
  <si>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</si>
  <si>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</si>
  <si>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</si>
  <si>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</si>
  <si>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</si>
  <si>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</si>
  <si>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</si>
  <si>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</si>
  <si>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</si>
  <si>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</si>
  <si>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</si>
  <si>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</si>
  <si>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</si>
  <si>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</si>
  <si>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</si>
  <si>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</si>
  <si>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</si>
  <si>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</si>
  <si>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</si>
  <si>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</si>
  <si>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</si>
  <si>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</si>
  <si>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</si>
  <si>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</si>
  <si>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</si>
  <si>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</si>
  <si>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</si>
  <si>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</si>
  <si>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</si>
  <si>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</si>
  <si>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</si>
  <si>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</si>
  <si>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</si>
  <si>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</si>
  <si>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</si>
  <si>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</si>
  <si>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</si>
  <si>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</si>
  <si>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</si>
  <si>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</si>
  <si>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</si>
  <si>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</si>
  <si>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</si>
  <si>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</si>
  <si>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</si>
  <si>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</si>
  <si>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</si>
  <si>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</si>
  <si>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</si>
  <si>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</si>
  <si>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</si>
  <si>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</si>
  <si>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</si>
  <si>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</si>
  <si>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</si>
  <si>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</si>
  <si>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</si>
  <si>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</si>
  <si>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</si>
  <si>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</si>
  <si>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</si>
  <si>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</si>
  <si>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</si>
  <si>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</si>
  <si>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</si>
  <si>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</si>
  <si>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</si>
  <si>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</si>
  <si>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</si>
  <si>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</si>
  <si>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</si>
  <si>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</si>
  <si>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</si>
  <si>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</si>
  <si>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</si>
  <si>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</si>
  <si>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</si>
  <si>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</si>
  <si>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</si>
  <si>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</si>
  <si>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</si>
  <si>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</si>
  <si>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</si>
  <si>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</si>
  <si>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</si>
  <si>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</si>
  <si>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</si>
  <si>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</si>
  <si>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</si>
  <si>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</si>
  <si>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</si>
  <si>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</si>
  <si>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</si>
  <si>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</si>
  <si>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</si>
  <si>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</si>
  <si>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</si>
  <si>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</si>
  <si>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</si>
  <si>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</si>
  <si>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</si>
  <si>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</si>
  <si>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</si>
  <si>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</si>
  <si>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</si>
  <si>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</si>
  <si>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</si>
  <si>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</si>
  <si>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</si>
  <si>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</si>
  <si>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</si>
  <si>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</si>
  <si>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</si>
  <si>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</si>
  <si>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</si>
  <si>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</si>
  <si>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</si>
  <si>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</si>
  <si>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</si>
  <si>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</si>
  <si>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</si>
  <si>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</si>
  <si>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</si>
  <si>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</si>
  <si>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</si>
  <si>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</si>
  <si>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</si>
  <si>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</si>
  <si>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</si>
  <si>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</si>
  <si>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</si>
  <si>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</si>
  <si>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</si>
  <si>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</si>
  <si>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</si>
  <si>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</si>
  <si>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</si>
  <si>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</si>
  <si>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</si>
  <si>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</si>
  <si>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</si>
  <si>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</si>
  <si>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</si>
  <si>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</si>
  <si>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</si>
  <si>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</si>
  <si>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</si>
  <si>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</si>
  <si>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</si>
  <si>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</si>
  <si>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</si>
  <si>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</si>
  <si>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</si>
  <si>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</si>
  <si>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</si>
  <si>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</si>
  <si>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</si>
  <si>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</si>
  <si>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</si>
  <si>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</si>
  <si>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</si>
  <si>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</si>
  <si>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</si>
  <si>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</si>
  <si>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</si>
  <si>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</si>
  <si>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</si>
  <si>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</si>
  <si>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</si>
  <si>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</si>
  <si>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</si>
  <si>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</si>
  <si>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</si>
  <si>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</si>
  <si>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</si>
  <si>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</si>
  <si>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</si>
  <si>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</si>
  <si>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</si>
  <si>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</si>
  <si>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</si>
  <si>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</si>
  <si>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</si>
  <si>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</si>
  <si>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</si>
  <si>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</si>
  <si>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</si>
  <si>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</si>
  <si>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</si>
  <si>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</si>
  <si>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</si>
  <si>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</si>
  <si>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</si>
  <si>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</si>
  <si>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</si>
  <si>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</si>
  <si>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</si>
  <si>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</si>
  <si>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</si>
  <si>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</si>
  <si>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</si>
  <si>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</si>
  <si>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</si>
  <si>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</si>
  <si>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</si>
  <si>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</si>
  <si>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</si>
  <si>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</si>
  <si>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</si>
  <si>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</si>
  <si>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</si>
  <si>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</si>
  <si>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</si>
  <si>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</si>
  <si>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</si>
  <si>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</si>
  <si>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</si>
  <si>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</si>
  <si>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</si>
  <si>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</si>
  <si>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</si>
  <si>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</si>
  <si>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</si>
  <si>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</si>
  <si>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</si>
  <si>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</si>
  <si>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</si>
  <si>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</si>
  <si>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</si>
  <si>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</si>
  <si>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</si>
  <si>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</si>
  <si>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</si>
  <si>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</si>
  <si>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</si>
  <si>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</si>
  <si>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</si>
  <si>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</si>
  <si>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</si>
  <si>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</si>
  <si>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</si>
  <si>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</si>
  <si>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</si>
  <si>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</si>
  <si>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</si>
  <si>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</si>
  <si>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</si>
  <si>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</si>
  <si>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</si>
  <si>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</si>
  <si>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</si>
  <si>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</si>
  <si>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</si>
  <si>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</si>
  <si>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</si>
  <si>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</si>
  <si>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</si>
  <si>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</si>
  <si>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</si>
  <si>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</si>
  <si>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</si>
  <si>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</si>
  <si>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</si>
  <si>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</si>
  <si>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</si>
  <si>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</si>
  <si>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</si>
  <si>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</si>
  <si>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</si>
  <si>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</si>
  <si>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</si>
  <si>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</si>
  <si>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</si>
  <si>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</si>
  <si>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</si>
  <si>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</si>
  <si>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</si>
  <si>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</si>
  <si>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</si>
  <si>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</si>
  <si>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</si>
  <si>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</si>
  <si>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</si>
  <si>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</si>
  <si>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</si>
  <si>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</si>
  <si>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</si>
  <si>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</si>
  <si>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</si>
  <si>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</si>
  <si>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</si>
  <si>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</si>
  <si>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</si>
  <si>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</si>
  <si>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</si>
  <si>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</si>
  <si>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</si>
  <si>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</si>
  <si>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</si>
  <si>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</si>
  <si>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</si>
  <si>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</si>
  <si>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</si>
  <si>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</si>
  <si>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</si>
  <si>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</si>
  <si>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</si>
  <si>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</si>
  <si>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</si>
  <si>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</si>
  <si>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</si>
  <si>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</si>
  <si>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</si>
  <si>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</si>
  <si>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</si>
  <si>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</si>
  <si>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</si>
  <si>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</si>
  <si>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</si>
  <si>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</si>
  <si>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</si>
  <si>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</si>
  <si>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</si>
  <si>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</si>
  <si>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</si>
  <si>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</si>
  <si>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</si>
  <si>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</si>
  <si>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</si>
  <si>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</si>
  <si>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</si>
  <si>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</si>
  <si>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</si>
  <si>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</si>
  <si>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</si>
  <si>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</si>
  <si>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</si>
  <si>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</si>
  <si>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</si>
  <si>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</si>
  <si>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</si>
  <si>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</si>
  <si>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</si>
  <si>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</si>
  <si>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</si>
  <si>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</si>
  <si>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</si>
  <si>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</si>
  <si>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</si>
  <si>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</si>
  <si>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</si>
  <si>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</si>
  <si>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</si>
  <si>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</si>
  <si>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</si>
  <si>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</si>
  <si>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</si>
  <si>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</si>
  <si>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</si>
  <si>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</si>
  <si>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</si>
  <si>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</si>
  <si>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</si>
  <si>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</si>
  <si>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</si>
  <si>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</si>
  <si>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</si>
  <si>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</si>
  <si>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</si>
  <si>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</si>
  <si>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</si>
  <si>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</si>
  <si>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</si>
  <si>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</si>
  <si>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</si>
  <si>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</si>
  <si>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</si>
  <si>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</si>
  <si>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</si>
  <si>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</si>
  <si>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</si>
  <si>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</si>
  <si>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</si>
  <si>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</si>
  <si>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</si>
  <si>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</si>
  <si>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</si>
  <si>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</si>
  <si>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</si>
  <si>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</si>
  <si>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</si>
  <si>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</si>
  <si>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</si>
  <si>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</si>
  <si>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</si>
  <si>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</si>
  <si>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</si>
  <si>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</si>
  <si>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</si>
  <si>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</si>
  <si>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</si>
  <si>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</si>
  <si>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</si>
  <si>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</si>
  <si>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</si>
  <si>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</si>
  <si>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</si>
  <si>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</si>
  <si>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</si>
  <si>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</si>
  <si>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</si>
  <si>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</si>
  <si>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</si>
  <si>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</si>
  <si>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</si>
  <si>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</si>
  <si>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</si>
  <si>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</si>
  <si>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</si>
  <si>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</si>
  <si>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</si>
  <si>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</si>
  <si>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</si>
  <si>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</si>
  <si>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</si>
  <si>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</si>
  <si>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</si>
  <si>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</si>
  <si>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</si>
  <si>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</si>
  <si>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</si>
  <si>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</si>
  <si>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</si>
  <si>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</si>
  <si>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</si>
  <si>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</si>
  <si>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</si>
  <si>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</si>
  <si>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</si>
  <si>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</si>
  <si>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</si>
  <si>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</si>
  <si>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</si>
  <si>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</si>
  <si>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</si>
  <si>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</si>
  <si>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</si>
  <si>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</si>
  <si>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</si>
  <si>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</si>
  <si>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</si>
  <si>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</si>
  <si>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</si>
  <si>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</si>
  <si>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</si>
  <si>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</si>
  <si>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</si>
  <si>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</si>
  <si>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</si>
  <si>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</si>
  <si>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</si>
  <si>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</si>
  <si>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</si>
  <si>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</si>
  <si>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</si>
  <si>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</si>
  <si>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</si>
  <si>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</si>
  <si>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</si>
  <si>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</si>
  <si>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</si>
  <si>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</si>
  <si>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</si>
  <si>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</si>
  <si>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</si>
  <si>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</si>
  <si>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</si>
  <si>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</si>
  <si>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</si>
  <si>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</si>
  <si>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</si>
  <si>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</si>
  <si>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</si>
  <si>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</si>
  <si>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</si>
  <si>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</si>
  <si>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</si>
  <si>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</si>
  <si>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</si>
  <si>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</si>
  <si>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</si>
  <si>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</si>
  <si>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</si>
  <si>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</si>
  <si>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</si>
  <si>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</si>
  <si>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</si>
  <si>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</si>
  <si>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</si>
  <si>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</si>
  <si>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</si>
  <si>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</si>
  <si>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</si>
  <si>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</si>
  <si>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</si>
  <si>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</si>
  <si>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</si>
  <si>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</si>
  <si>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</si>
  <si>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</si>
  <si>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</si>
  <si>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</si>
  <si>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</si>
  <si>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</si>
  <si>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</si>
  <si>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</si>
  <si>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</si>
  <si>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</si>
  <si>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</si>
  <si>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</si>
  <si>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</si>
  <si>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</si>
  <si>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</si>
  <si>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</si>
  <si>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</si>
  <si>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</si>
  <si>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</si>
  <si>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</si>
  <si>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</si>
  <si>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</si>
  <si>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</si>
  <si>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</si>
  <si>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</si>
  <si>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</si>
  <si>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</si>
  <si>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</si>
  <si>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</si>
  <si>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</si>
  <si>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</si>
  <si>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</si>
  <si>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</si>
  <si>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</si>
  <si>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</si>
  <si>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</si>
  <si>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</si>
  <si>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</si>
  <si>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</si>
  <si>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</si>
  <si>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</si>
  <si>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</si>
  <si>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</si>
  <si>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</si>
  <si>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</si>
  <si>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</si>
  <si>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</si>
  <si>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</si>
  <si>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</si>
  <si>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</si>
  <si>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</si>
  <si>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</si>
  <si>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</si>
  <si>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</si>
  <si>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</si>
  <si>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</si>
  <si>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</si>
  <si>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</si>
  <si>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</si>
  <si>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</si>
  <si>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</si>
  <si>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</si>
  <si>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</si>
  <si>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</si>
  <si>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</si>
  <si>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</si>
  <si>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</si>
  <si>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</si>
  <si>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</si>
  <si>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</si>
  <si>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</si>
  <si>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</si>
  <si>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</si>
  <si>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</si>
  <si>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</si>
  <si>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</si>
  <si>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</si>
  <si>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</si>
  <si>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</si>
  <si>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</si>
  <si>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</si>
  <si>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</si>
  <si>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</si>
  <si>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</si>
  <si>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</si>
  <si>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</si>
  <si>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</si>
  <si>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</si>
  <si>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</si>
  <si>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</si>
  <si>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</si>
  <si>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</si>
  <si>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</si>
  <si>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</si>
  <si>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</si>
  <si>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</si>
  <si>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</si>
  <si>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</si>
  <si>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</si>
  <si>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</si>
  <si>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</si>
  <si>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</si>
  <si>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</si>
  <si>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</si>
  <si>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</si>
  <si>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</si>
  <si>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</si>
  <si>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</si>
  <si>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</si>
  <si>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</si>
  <si>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</si>
  <si>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</si>
  <si>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</si>
  <si>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</si>
  <si>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</si>
  <si>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</si>
  <si>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</si>
  <si>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</si>
  <si>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</si>
  <si>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</si>
  <si>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</si>
  <si>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</si>
  <si>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</si>
  <si>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</si>
  <si>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</si>
  <si>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</si>
  <si>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</si>
  <si>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</si>
  <si>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</si>
  <si>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</si>
  <si>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</si>
  <si>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</si>
  <si>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</si>
  <si>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</si>
  <si>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</si>
  <si>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</si>
  <si>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</si>
  <si>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</si>
  <si>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</si>
  <si>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</si>
  <si>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</si>
  <si>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</si>
  <si>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</si>
  <si>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</si>
  <si>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</si>
  <si>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</si>
  <si>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</si>
  <si>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</si>
  <si>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</si>
  <si>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</si>
  <si>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</si>
  <si>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</si>
  <si>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</si>
  <si>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</si>
  <si>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</si>
  <si>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</si>
  <si>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</si>
  <si>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</si>
  <si>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</si>
  <si>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</si>
  <si>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</si>
  <si>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</si>
  <si>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</si>
  <si>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</si>
  <si>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</si>
  <si>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</si>
  <si>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</si>
  <si>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</si>
  <si>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</si>
  <si>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</si>
  <si>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</si>
  <si>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</si>
  <si>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</si>
  <si>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</si>
  <si>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</si>
  <si>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</si>
  <si>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</si>
  <si>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</si>
  <si>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</si>
  <si>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</si>
  <si>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</si>
  <si>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</si>
  <si>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</si>
  <si>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</si>
  <si>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</si>
  <si>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</si>
  <si>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</si>
  <si>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</si>
  <si>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</si>
  <si>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</si>
  <si>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</si>
  <si>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</si>
  <si>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</si>
  <si>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</si>
  <si>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</si>
  <si>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</si>
  <si>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</si>
  <si>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</si>
  <si>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</si>
  <si>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</si>
  <si>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</si>
  <si>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</si>
  <si>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</si>
  <si>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</si>
  <si>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</si>
  <si>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</si>
  <si>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</si>
  <si>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</si>
  <si>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</si>
  <si>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</si>
  <si>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</si>
  <si>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</si>
  <si>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</si>
  <si>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</si>
  <si>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</si>
  <si>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</si>
  <si>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</si>
  <si>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</si>
  <si>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</si>
  <si>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</si>
  <si>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</si>
  <si>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</si>
  <si>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</si>
  <si>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</si>
  <si>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</si>
  <si>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</si>
  <si>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</si>
  <si>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</si>
  <si>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</si>
  <si>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</si>
  <si>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</si>
  <si>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</si>
  <si>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</si>
  <si>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</si>
  <si>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</si>
  <si>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</si>
  <si>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</si>
  <si>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</si>
  <si>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</si>
  <si>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</si>
  <si>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</si>
  <si>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</si>
  <si>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</si>
  <si>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</si>
  <si>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</si>
  <si>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</si>
  <si>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</si>
  <si>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</si>
  <si>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</si>
  <si>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</si>
  <si>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</si>
  <si>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</si>
  <si>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</si>
  <si>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</si>
  <si>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</si>
  <si>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</si>
  <si>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</si>
  <si>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</si>
  <si>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</si>
  <si>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</si>
  <si>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</si>
  <si>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</si>
  <si>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</si>
  <si>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</si>
  <si>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</si>
  <si>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</si>
  <si>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</si>
  <si>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</si>
  <si>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</si>
  <si>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</si>
  <si>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</si>
  <si>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</si>
  <si>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</si>
  <si>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</si>
  <si>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</si>
  <si>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</si>
  <si>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</si>
  <si>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</si>
  <si>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</si>
  <si>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</si>
  <si>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</si>
  <si>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</si>
  <si>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</si>
  <si>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</si>
  <si>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</si>
  <si>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</si>
  <si>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</si>
  <si>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</si>
  <si>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</si>
  <si>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</si>
  <si>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</si>
  <si>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</si>
  <si>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</si>
  <si>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</si>
  <si>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</si>
  <si>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</si>
  <si>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</si>
  <si>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</si>
  <si>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</si>
  <si>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</si>
  <si>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</si>
  <si>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</si>
  <si>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</si>
  <si>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</si>
  <si>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</si>
  <si>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</si>
  <si>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</si>
  <si>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</si>
  <si>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</si>
  <si>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</si>
  <si>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</si>
  <si>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</si>
  <si>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</si>
  <si>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</si>
  <si>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</si>
  <si>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</si>
  <si>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</si>
  <si>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</si>
  <si>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</si>
  <si>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</si>
  <si>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</si>
  <si>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</si>
  <si>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</si>
  <si>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</si>
  <si>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</si>
  <si>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</si>
  <si>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</si>
  <si>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</si>
  <si>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</si>
  <si>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</si>
  <si>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</si>
  <si>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</si>
  <si>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</si>
  <si>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</si>
  <si>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</si>
  <si>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</si>
  <si>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</si>
  <si>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</si>
  <si>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</si>
  <si>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</si>
  <si>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</si>
  <si>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</si>
  <si>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</si>
  <si>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</si>
  <si>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</si>
  <si>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</si>
  <si>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</si>
  <si>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</si>
  <si>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</si>
  <si>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</si>
  <si>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</si>
  <si>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</si>
  <si>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</si>
  <si>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</si>
  <si>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</si>
  <si>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</si>
  <si>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</si>
  <si>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</si>
  <si>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</si>
  <si>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</si>
  <si>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</si>
  <si>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</si>
  <si>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</si>
  <si>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</si>
  <si>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</si>
  <si>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</si>
  <si>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</si>
  <si>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</si>
  <si>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</si>
  <si>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</si>
  <si>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</si>
  <si>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</si>
  <si>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</si>
  <si>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</si>
  <si>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</si>
  <si>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</si>
  <si>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</si>
  <si>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</si>
  <si>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</si>
  <si>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</si>
  <si>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</si>
  <si>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</si>
  <si>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</si>
  <si>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</si>
  <si>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</si>
  <si>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</si>
  <si>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</si>
  <si>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</si>
  <si>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</si>
  <si>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</si>
  <si>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</si>
  <si>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</si>
  <si>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</si>
  <si>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</si>
  <si>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</si>
  <si>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</si>
  <si>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</si>
  <si>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</si>
  <si>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</si>
  <si>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</si>
  <si>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</si>
  <si>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</si>
  <si>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</si>
  <si>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</si>
  <si>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</si>
  <si>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</si>
  <si>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</si>
  <si>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</si>
  <si>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</si>
  <si>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</si>
  <si>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</si>
  <si>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</si>
  <si>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</si>
  <si>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</si>
  <si>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</si>
  <si>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</si>
  <si>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</si>
  <si>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</si>
  <si>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</si>
  <si>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</si>
  <si>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</si>
  <si>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</si>
  <si>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</si>
  <si>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</si>
  <si>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</si>
  <si>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</si>
  <si>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</si>
  <si>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</si>
  <si>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</si>
  <si>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</si>
  <si>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</si>
  <si>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</si>
  <si>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</si>
  <si>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</si>
  <si>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</si>
  <si>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</si>
  <si>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</si>
  <si>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</si>
  <si>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</si>
  <si>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</si>
  <si>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</si>
  <si>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</si>
  <si>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</si>
  <si>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</si>
  <si>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</si>
  <si>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</si>
  <si>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</si>
  <si>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</si>
  <si>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</si>
  <si>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</si>
  <si>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</si>
  <si>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</si>
  <si>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</si>
  <si>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</si>
  <si>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</si>
  <si>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</si>
  <si>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</si>
  <si>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</si>
  <si>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</si>
  <si>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</si>
  <si>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</si>
  <si>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</si>
  <si>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</si>
  <si>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</si>
  <si>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</si>
  <si>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</si>
  <si>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</si>
  <si>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</si>
  <si>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</si>
  <si>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</si>
  <si>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</si>
  <si>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</si>
  <si>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</si>
  <si>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</si>
  <si>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</si>
  <si>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</si>
  <si>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</si>
  <si>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</si>
  <si>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</si>
  <si>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</si>
  <si>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</si>
  <si>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</si>
  <si>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</si>
  <si>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</si>
  <si>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</si>
  <si>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</si>
  <si>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</si>
  <si>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</si>
  <si>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</si>
  <si>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</si>
  <si>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</si>
  <si>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</si>
  <si>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</si>
  <si>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</si>
  <si>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</si>
  <si>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</si>
  <si>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</si>
  <si>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</si>
  <si>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</si>
  <si>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</si>
  <si>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</si>
  <si>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</si>
  <si>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</si>
  <si>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</si>
  <si>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</si>
  <si>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</si>
  <si>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</si>
  <si>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</si>
  <si>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</si>
  <si>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</si>
  <si>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</si>
  <si>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</si>
  <si>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</si>
  <si>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</si>
  <si>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</si>
  <si>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</si>
  <si>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</si>
  <si>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</si>
  <si>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</si>
  <si>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</si>
  <si>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</si>
  <si>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</si>
  <si>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</si>
  <si>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</si>
  <si>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</si>
  <si>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</si>
  <si>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</si>
  <si>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</si>
  <si>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</si>
  <si>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</si>
  <si>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</si>
  <si>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</si>
  <si>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</si>
  <si>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</si>
  <si>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</si>
  <si>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</si>
  <si>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</si>
  <si>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</si>
  <si>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</si>
  <si>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</si>
  <si>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</si>
  <si>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</si>
  <si>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</si>
  <si>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</si>
  <si>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</si>
  <si>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</si>
  <si>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</si>
  <si>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</si>
  <si>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</si>
  <si>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</si>
  <si>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</si>
  <si>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</si>
  <si>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</si>
  <si>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</si>
  <si>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</si>
  <si>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</si>
  <si>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</si>
  <si>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</si>
  <si>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</si>
  <si>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</si>
  <si>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</si>
  <si>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</si>
  <si>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</si>
  <si>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</si>
  <si>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</si>
  <si>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</si>
  <si>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</si>
  <si>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</si>
  <si>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</si>
  <si>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</si>
  <si>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</si>
  <si>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</si>
  <si>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</si>
  <si>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</si>
  <si>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</si>
  <si>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</si>
  <si>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</si>
  <si>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</si>
  <si>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</si>
  <si>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</si>
  <si>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</si>
  <si>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</si>
  <si>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</si>
  <si>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</si>
  <si>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</si>
  <si>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</si>
  <si>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</si>
  <si>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</si>
  <si>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</si>
  <si>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</si>
  <si>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</si>
  <si>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</si>
  <si>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</si>
  <si>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</si>
  <si>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</si>
  <si>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</si>
  <si>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</si>
  <si>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</si>
  <si>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</si>
  <si>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</si>
  <si>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</si>
  <si>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</si>
  <si>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</si>
  <si>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</si>
  <si>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</si>
  <si>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</si>
  <si>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</si>
  <si>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</si>
  <si>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</si>
  <si>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</si>
  <si>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</si>
  <si>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</si>
  <si>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</si>
  <si>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</si>
  <si>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</si>
  <si>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</si>
  <si>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</si>
  <si>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</si>
  <si>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</si>
  <si>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</si>
  <si>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</si>
  <si>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</si>
  <si>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</si>
  <si>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</si>
  <si>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</si>
  <si>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</si>
  <si>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</si>
  <si>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</si>
  <si>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</si>
  <si>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</si>
  <si>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</si>
  <si>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</si>
  <si>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</si>
  <si>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</si>
  <si>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</si>
  <si>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</si>
  <si>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</si>
  <si>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</si>
  <si>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</si>
  <si>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</si>
  <si>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</si>
  <si>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</si>
  <si>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</si>
  <si>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</si>
  <si>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</si>
  <si>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</si>
  <si>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</si>
  <si>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</si>
  <si>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</si>
  <si>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</si>
  <si>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</si>
  <si>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</si>
  <si>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</si>
  <si>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</si>
  <si>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</si>
  <si>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</si>
  <si>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</si>
  <si>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</si>
  <si>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</si>
  <si>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</si>
  <si>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</si>
  <si>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</si>
  <si>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</si>
  <si>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</si>
  <si>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</si>
  <si>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</si>
  <si>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</si>
  <si>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</si>
  <si>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</si>
  <si>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</si>
  <si>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</si>
  <si>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</si>
  <si>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</si>
  <si>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</si>
  <si>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</si>
  <si>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</si>
  <si>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</si>
  <si>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</si>
  <si>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</si>
  <si>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</si>
  <si>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</si>
  <si>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</si>
  <si>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</si>
  <si>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</si>
  <si>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</si>
  <si>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</si>
  <si>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</si>
  <si>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</si>
  <si>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</si>
  <si>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</si>
  <si>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</si>
  <si>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</si>
  <si>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</si>
  <si>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</si>
  <si>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</si>
  <si>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</si>
  <si>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</si>
  <si>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</si>
  <si>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</si>
  <si>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</si>
  <si>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</si>
  <si>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</si>
  <si>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</si>
  <si>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</si>
  <si>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</si>
  <si>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</si>
  <si>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</si>
  <si>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</si>
  <si>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</si>
  <si>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</si>
  <si>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</si>
  <si>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</si>
  <si>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</si>
  <si>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</si>
  <si>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</si>
  <si>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</si>
  <si>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</si>
  <si>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</si>
  <si>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</si>
  <si>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</si>
  <si>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</si>
  <si>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</si>
  <si>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</si>
  <si>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</si>
  <si>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</si>
  <si>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</si>
  <si>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</si>
  <si>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</si>
  <si>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</si>
  <si>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</si>
  <si>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</si>
  <si>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</si>
  <si>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</si>
  <si>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</si>
  <si>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</si>
  <si>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</si>
  <si>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</si>
  <si>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</si>
  <si>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</si>
  <si>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</si>
  <si>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</si>
  <si>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</si>
  <si>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</si>
  <si>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</si>
  <si>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</si>
  <si>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</si>
  <si>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</si>
  <si>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</si>
  <si>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</si>
  <si>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</si>
  <si>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</si>
  <si>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</si>
  <si>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</si>
  <si>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</si>
  <si>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</si>
  <si>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</si>
  <si>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</si>
  <si>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</si>
  <si>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</si>
  <si>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</si>
  <si>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</si>
  <si>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</si>
  <si>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</si>
  <si>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</si>
  <si>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</si>
  <si>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</si>
  <si>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</si>
  <si>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</si>
  <si>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</si>
  <si>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</si>
  <si>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</si>
  <si>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</si>
  <si>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</si>
  <si>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</si>
  <si>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</si>
  <si>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</si>
  <si>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</si>
  <si>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</si>
  <si>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</si>
  <si>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</si>
  <si>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</si>
  <si>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</si>
  <si>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</si>
  <si>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</si>
  <si>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</si>
  <si>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</si>
  <si>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</si>
  <si>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</si>
  <si>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</si>
  <si>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</si>
  <si>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</si>
  <si>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</si>
  <si>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</si>
  <si>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</si>
  <si>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</si>
  <si>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</si>
  <si>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</si>
  <si>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</si>
  <si>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</si>
  <si>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</si>
  <si>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</si>
  <si>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</si>
  <si>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</si>
  <si>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</si>
  <si>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</si>
  <si>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</si>
  <si>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</si>
  <si>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</si>
  <si>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</si>
  <si>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</si>
  <si>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</si>
  <si>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</si>
  <si>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</si>
  <si>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</si>
  <si>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</si>
  <si>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</si>
  <si>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</si>
  <si>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</si>
  <si>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</si>
  <si>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</si>
  <si>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</si>
  <si>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</si>
  <si>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</si>
  <si>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</si>
  <si>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</si>
  <si>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</si>
  <si>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</si>
  <si>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</si>
  <si>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</si>
  <si>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</si>
  <si>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</si>
  <si>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</si>
  <si>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</si>
  <si>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</si>
  <si>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</si>
  <si>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</si>
  <si>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</si>
  <si>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</si>
  <si>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</si>
  <si>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</si>
  <si>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</si>
  <si>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</si>
  <si>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</si>
  <si>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</si>
  <si>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</si>
  <si>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</si>
  <si>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</si>
  <si>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</si>
  <si>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</si>
  <si>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</si>
  <si>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</si>
  <si>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</si>
  <si>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</si>
  <si>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</si>
  <si>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</si>
  <si>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</si>
  <si>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</si>
  <si>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</si>
  <si>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</si>
  <si>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</si>
  <si>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</si>
  <si>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</si>
  <si>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</si>
  <si>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</si>
  <si>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</si>
  <si>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</si>
  <si>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</si>
  <si>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</si>
  <si>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</si>
  <si>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</si>
  <si>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</si>
  <si>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</si>
  <si>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</si>
  <si>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</si>
  <si>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</si>
  <si>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</si>
  <si>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</si>
  <si>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</si>
  <si>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</si>
  <si>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</si>
  <si>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</si>
  <si>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</si>
  <si>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</si>
  <si>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</si>
  <si>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</si>
  <si>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</si>
  <si>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</si>
  <si>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</si>
  <si>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</si>
  <si>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</si>
  <si>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</si>
  <si>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</si>
  <si>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</si>
  <si>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</si>
  <si>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</si>
  <si>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</si>
  <si>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</si>
  <si>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</si>
  <si>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</si>
  <si>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</si>
  <si>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</si>
  <si>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</si>
  <si>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</si>
  <si>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</si>
  <si>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</si>
  <si>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</si>
  <si>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</si>
  <si>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</si>
  <si>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</si>
  <si>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</si>
  <si>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</si>
  <si>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</si>
  <si>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</si>
  <si>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</si>
  <si>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</si>
  <si>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</si>
  <si>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</si>
  <si>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</si>
  <si>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</si>
  <si>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</si>
  <si>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</si>
  <si>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</si>
  <si>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</si>
  <si>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</si>
  <si>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</si>
  <si>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</si>
  <si>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</si>
  <si>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</si>
  <si>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</si>
  <si>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</si>
  <si>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</si>
  <si>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</si>
  <si>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</si>
  <si>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</si>
  <si>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</si>
  <si>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</si>
  <si>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</si>
  <si>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</si>
  <si>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</si>
  <si>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</si>
  <si>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</si>
  <si>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</si>
  <si>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</si>
  <si>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</si>
  <si>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</si>
  <si>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</si>
  <si>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</si>
  <si>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</si>
  <si>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</si>
  <si>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</si>
  <si>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</si>
  <si>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</si>
  <si>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</si>
  <si>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</si>
  <si>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</si>
  <si>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</si>
  <si>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</si>
  <si>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</si>
  <si>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</si>
  <si>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</si>
  <si>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</si>
  <si>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</si>
  <si>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</si>
  <si>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</si>
  <si>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</si>
  <si>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</si>
  <si>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</si>
  <si>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</si>
  <si>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</si>
  <si>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</si>
  <si>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</si>
  <si>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</si>
  <si>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</si>
  <si>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</si>
  <si>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</si>
  <si>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</si>
  <si>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</si>
  <si>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</si>
  <si>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</si>
  <si>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</si>
  <si>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</si>
  <si>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</si>
  <si>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</si>
  <si>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</si>
  <si>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</si>
  <si>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</si>
  <si>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</si>
  <si>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</si>
  <si>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</si>
  <si>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</si>
  <si>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</si>
  <si>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</si>
  <si>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</si>
  <si>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</si>
  <si>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</si>
  <si>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</si>
  <si>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</si>
  <si>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</si>
  <si>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</si>
  <si>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</si>
  <si>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</si>
  <si>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</si>
  <si>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</si>
  <si>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</si>
  <si>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</si>
  <si>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</si>
  <si>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</si>
  <si>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</si>
  <si>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</si>
  <si>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</si>
  <si>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</si>
  <si>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</si>
  <si>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</si>
  <si>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</si>
  <si>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</si>
  <si>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</si>
  <si>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</si>
  <si>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</si>
  <si>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</si>
  <si>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</si>
  <si>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</si>
  <si>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</si>
  <si>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</si>
  <si>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</si>
  <si>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</si>
  <si>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</si>
  <si>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</si>
  <si>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</si>
  <si>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</si>
  <si>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</si>
  <si>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</si>
  <si>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</si>
  <si>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</si>
  <si>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</si>
  <si>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</si>
  <si>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</si>
  <si>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</si>
  <si>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</si>
  <si>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</si>
  <si>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</si>
  <si>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</si>
  <si>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</si>
  <si>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</si>
  <si>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</si>
  <si>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</si>
  <si>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</si>
  <si>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</si>
  <si>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</si>
  <si>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</si>
  <si>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</si>
  <si>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</si>
  <si>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</si>
  <si>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</si>
  <si>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</si>
  <si>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</si>
  <si>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</si>
  <si>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</si>
  <si>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</si>
  <si>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</si>
  <si>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</si>
  <si>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</si>
  <si>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</si>
  <si>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</si>
  <si>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</si>
  <si>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</si>
  <si>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</si>
  <si>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</si>
  <si>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</si>
  <si>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</si>
  <si>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</si>
  <si>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</si>
  <si>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</si>
  <si>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</si>
  <si>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</si>
  <si>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</si>
  <si>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</si>
  <si>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</si>
  <si>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</si>
  <si>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</si>
  <si>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</si>
  <si>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</si>
  <si>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</si>
  <si>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</si>
  <si>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</si>
  <si>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</si>
  <si>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</si>
  <si>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</si>
  <si>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</si>
  <si>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</si>
  <si>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</si>
  <si>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</si>
  <si>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</si>
  <si>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</si>
  <si>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</si>
  <si>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</si>
  <si>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</si>
  <si>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</si>
  <si>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</si>
  <si>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</si>
  <si>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</si>
  <si>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</si>
  <si>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</si>
  <si>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</si>
  <si>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</si>
  <si>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</si>
  <si>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</si>
  <si>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</si>
  <si>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</si>
  <si>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</si>
  <si>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</si>
  <si>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</si>
  <si>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</si>
  <si>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</si>
  <si>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</si>
  <si>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</si>
  <si>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</si>
  <si>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</si>
  <si>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</si>
  <si>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</si>
  <si>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</si>
  <si>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</si>
  <si>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</si>
  <si>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</si>
  <si>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</si>
  <si>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</si>
  <si>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</si>
  <si>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</si>
  <si>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</si>
  <si>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</si>
  <si>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</si>
  <si>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</si>
  <si>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</si>
  <si>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</si>
  <si>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</si>
  <si>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</si>
  <si>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</si>
  <si>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</si>
  <si>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</si>
  <si>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</si>
  <si>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</si>
  <si>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</si>
  <si>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</si>
  <si>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</si>
  <si>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</si>
  <si>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</si>
  <si>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</si>
  <si>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</si>
  <si>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</si>
  <si>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</si>
  <si>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</si>
  <si>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</si>
  <si>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</si>
  <si>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</si>
  <si>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</si>
  <si>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</si>
  <si>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</si>
  <si>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</si>
  <si>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</si>
  <si>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</si>
  <si>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</si>
  <si>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</si>
  <si>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</si>
  <si>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</si>
  <si>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</si>
  <si>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</si>
  <si>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</si>
  <si>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</si>
  <si>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</si>
  <si>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</si>
  <si>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</si>
  <si>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</si>
  <si>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</si>
  <si>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</si>
  <si>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</si>
  <si>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</si>
  <si>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</si>
  <si>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</si>
  <si>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</si>
  <si>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</si>
  <si>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</si>
  <si>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</si>
  <si>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</si>
  <si>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</si>
  <si>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</si>
  <si>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</si>
  <si>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</si>
  <si>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</si>
  <si>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</si>
  <si>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</si>
  <si>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</si>
  <si>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</si>
  <si>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</si>
  <si>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</si>
  <si>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</si>
  <si>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</si>
  <si>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</si>
  <si>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</si>
  <si>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</si>
  <si>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</si>
  <si>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</si>
  <si>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</si>
  <si>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</si>
  <si>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</si>
  <si>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</si>
  <si>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</si>
  <si>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</si>
  <si>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</si>
  <si>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</si>
  <si>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</si>
  <si>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</si>
  <si>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</si>
  <si>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</si>
  <si>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</si>
  <si>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</si>
  <si>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</si>
  <si>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</si>
  <si>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</si>
  <si>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</si>
  <si>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</si>
  <si>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</si>
  <si>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</si>
  <si>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</si>
  <si>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</si>
  <si>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</si>
  <si>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</si>
  <si>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</si>
  <si>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</si>
  <si>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</si>
  <si>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</si>
  <si>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</si>
  <si>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</si>
  <si>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</si>
  <si>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</si>
  <si>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</si>
  <si>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</si>
  <si>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</si>
  <si>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</si>
  <si>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</si>
  <si>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</si>
  <si>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</si>
  <si>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</si>
  <si>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</si>
  <si>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</si>
  <si>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</si>
  <si>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</si>
  <si>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</si>
  <si>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</si>
  <si>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</si>
  <si>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</si>
  <si>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</si>
  <si>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</si>
  <si>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</si>
  <si>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</si>
  <si>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</si>
  <si>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</si>
  <si>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</si>
  <si>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</si>
  <si>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</si>
  <si>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</si>
  <si>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</si>
  <si>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</si>
  <si>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</si>
  <si>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</si>
  <si>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</si>
  <si>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</si>
  <si>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</si>
  <si>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</si>
  <si>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</si>
  <si>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</si>
  <si>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</si>
  <si>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</si>
  <si>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</si>
  <si>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</si>
  <si>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</si>
  <si>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</si>
  <si>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</si>
  <si>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</si>
  <si>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</si>
  <si>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</si>
  <si>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</si>
  <si>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</si>
  <si>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</si>
  <si>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</si>
  <si>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</si>
  <si>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</si>
  <si>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</si>
  <si>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</si>
  <si>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</si>
  <si>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</si>
  <si>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</si>
  <si>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</si>
  <si>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</si>
  <si>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</si>
  <si>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</si>
  <si>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</si>
  <si>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</si>
  <si>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</si>
  <si>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</si>
  <si>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</si>
  <si>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</si>
  <si>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</si>
  <si>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</si>
  <si>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</si>
  <si>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</si>
  <si>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</si>
  <si>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</si>
  <si>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</si>
  <si>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</si>
  <si>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</si>
  <si>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</si>
  <si>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</si>
  <si>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</si>
  <si>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</si>
  <si>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</si>
  <si>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</si>
  <si>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</si>
  <si>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</si>
  <si>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</si>
  <si>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</si>
  <si>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</si>
  <si>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</si>
  <si>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</si>
  <si>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</si>
  <si>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</si>
  <si>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</si>
  <si>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</si>
  <si>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</si>
  <si>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</si>
  <si>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</si>
  <si>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</si>
  <si>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</si>
  <si>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</si>
  <si>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</si>
  <si>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</si>
  <si>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</si>
  <si>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</si>
  <si>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</si>
  <si>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</si>
  <si>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</si>
  <si>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</si>
  <si>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</si>
  <si>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</si>
  <si>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</si>
  <si>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</si>
  <si>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</si>
  <si>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</si>
  <si>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</si>
  <si>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</si>
  <si>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</si>
  <si>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</si>
  <si>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</si>
  <si>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</si>
  <si>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</si>
  <si>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</si>
  <si>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</si>
  <si>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</si>
  <si>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</si>
  <si>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</si>
  <si>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</si>
  <si>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</si>
  <si>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</si>
  <si>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</si>
  <si>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</si>
  <si>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</si>
  <si>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</si>
  <si>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</si>
  <si>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</si>
  <si>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</si>
  <si>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</si>
  <si>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</si>
  <si>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</si>
  <si>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</si>
  <si>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</si>
  <si>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</si>
  <si>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</si>
  <si>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</si>
  <si>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</si>
  <si>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</si>
  <si>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</si>
  <si>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</si>
  <si>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</si>
  <si>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</si>
  <si>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</si>
  <si>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</si>
  <si>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</si>
  <si>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</si>
  <si>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</si>
  <si>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</si>
  <si>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</si>
  <si>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</si>
  <si>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</si>
  <si>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</si>
  <si>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</si>
  <si>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</si>
  <si>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</si>
  <si>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</si>
  <si>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</si>
  <si>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</si>
  <si>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</si>
  <si>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</si>
  <si>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</si>
  <si>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</si>
  <si>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</si>
  <si>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</si>
  <si>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</si>
  <si>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</si>
  <si>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</si>
  <si>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</si>
  <si>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</si>
  <si>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</si>
  <si>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</si>
  <si>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</si>
  <si>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</si>
  <si>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</si>
  <si>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</si>
  <si>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</si>
  <si>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</si>
  <si>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</si>
  <si>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</si>
  <si>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</si>
  <si>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</si>
  <si>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</si>
  <si>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</si>
  <si>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</si>
  <si>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</si>
  <si>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</si>
  <si>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</si>
  <si>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</si>
  <si>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</si>
  <si>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</si>
  <si>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</si>
  <si>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</si>
  <si>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</si>
  <si>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</si>
  <si>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</si>
  <si>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</si>
  <si>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</si>
  <si>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</si>
  <si>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</si>
  <si>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</si>
  <si>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</si>
  <si>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</si>
  <si>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</si>
  <si>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</si>
  <si>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</si>
  <si>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</si>
  <si>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</si>
  <si>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</si>
  <si>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</si>
  <si>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</si>
  <si>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</si>
  <si>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</si>
  <si>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</si>
  <si>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</si>
  <si>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</si>
  <si>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</si>
  <si>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</si>
  <si>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</si>
  <si>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</si>
  <si>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</si>
  <si>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</si>
  <si>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</si>
  <si>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</si>
  <si>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</si>
  <si>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</si>
  <si>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</si>
  <si>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</si>
  <si>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</si>
  <si>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</si>
  <si>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</si>
  <si>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</si>
  <si>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</si>
  <si>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</si>
  <si>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</si>
  <si>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</si>
  <si>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</si>
  <si>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</si>
  <si>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</si>
  <si>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</si>
  <si>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</si>
  <si>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</si>
  <si>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</si>
  <si>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</si>
  <si>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</si>
  <si>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</si>
  <si>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</si>
  <si>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</si>
  <si>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</si>
  <si>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</si>
  <si>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</si>
  <si>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</si>
  <si>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</si>
  <si>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</si>
  <si>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</si>
  <si>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</si>
  <si>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</si>
  <si>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</si>
  <si>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</si>
  <si>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</si>
  <si>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</si>
  <si>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</si>
  <si>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</si>
  <si>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</si>
  <si>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</si>
  <si>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</si>
  <si>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</si>
  <si>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</si>
  <si>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</si>
  <si>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</si>
  <si>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</si>
  <si>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</si>
  <si>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</si>
  <si>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</si>
  <si>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</si>
  <si>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</si>
  <si>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</si>
  <si>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</si>
  <si>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</si>
  <si>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</si>
  <si>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</si>
  <si>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</si>
  <si>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</si>
  <si>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</si>
  <si>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</si>
  <si>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</si>
  <si>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</si>
  <si>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</si>
  <si>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</si>
  <si>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</si>
  <si>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</si>
  <si>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</si>
  <si>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</si>
  <si>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</si>
  <si>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</si>
  <si>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</si>
  <si>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</si>
  <si>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</si>
  <si>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</si>
  <si>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</si>
  <si>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</si>
  <si>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</si>
  <si>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</si>
  <si>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</si>
  <si>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</si>
  <si>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</si>
  <si>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</si>
  <si>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</si>
  <si>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</si>
  <si>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</si>
  <si>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</si>
  <si>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</si>
  <si>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</si>
  <si>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</si>
  <si>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</si>
  <si>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</si>
  <si>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</si>
  <si>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</si>
  <si>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</si>
  <si>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</si>
  <si>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</si>
  <si>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</si>
  <si>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</si>
  <si>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</si>
  <si>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</si>
  <si>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</si>
  <si>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</si>
  <si>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</si>
  <si>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</si>
  <si>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</si>
  <si>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</si>
  <si>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</si>
  <si>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</si>
  <si>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</si>
  <si>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</si>
  <si>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</si>
  <si>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</si>
  <si>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</si>
  <si>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</si>
  <si>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</si>
  <si>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</si>
  <si>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</si>
  <si>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</si>
  <si>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</si>
  <si>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</si>
  <si>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</si>
  <si>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</si>
  <si>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</si>
  <si>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</si>
  <si>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</si>
  <si>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</si>
  <si>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</si>
  <si>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</si>
  <si>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</si>
  <si>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</si>
  <si>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</si>
  <si>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</si>
  <si>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</si>
  <si>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</si>
  <si>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</si>
  <si>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</si>
  <si>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</si>
  <si>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</si>
  <si>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</si>
  <si>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</si>
  <si>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</si>
  <si>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</si>
  <si>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</si>
  <si>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</si>
  <si>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</si>
  <si>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</si>
  <si>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</si>
  <si>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</si>
  <si>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</si>
  <si>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</si>
  <si>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</si>
  <si>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</si>
  <si>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</si>
  <si>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</si>
  <si>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</si>
  <si>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</si>
  <si>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</si>
  <si>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</si>
  <si>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</si>
  <si>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</si>
  <si>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</si>
  <si>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</si>
  <si>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</si>
  <si>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</si>
  <si>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</si>
  <si>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</si>
  <si>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</si>
  <si>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</si>
  <si>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</si>
  <si>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</si>
  <si>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</si>
  <si>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</si>
  <si>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</si>
  <si>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</si>
  <si>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</si>
  <si>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</si>
  <si>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</si>
  <si>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</si>
  <si>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</si>
  <si>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</si>
  <si>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</si>
  <si>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</si>
  <si>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</si>
  <si>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</si>
  <si>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</si>
  <si>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</si>
  <si>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</si>
  <si>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</si>
  <si>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</si>
  <si>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</si>
  <si>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</si>
  <si>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</si>
  <si>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</si>
  <si>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</si>
  <si>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</si>
  <si>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</si>
  <si>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</si>
  <si>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</si>
  <si>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</si>
  <si>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</si>
  <si>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</si>
  <si>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</si>
  <si>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</si>
  <si>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</si>
  <si>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</si>
  <si>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</si>
  <si>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</si>
  <si>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</si>
  <si>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</si>
  <si>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</si>
  <si>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</si>
  <si>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</si>
  <si>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</si>
  <si>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</si>
  <si>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</si>
  <si>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</si>
  <si>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</si>
  <si>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</si>
  <si>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</si>
  <si>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</si>
  <si>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</si>
  <si>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</si>
  <si>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</si>
  <si>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</si>
  <si>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</si>
  <si>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</si>
  <si>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</si>
  <si>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</si>
  <si>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</si>
  <si>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</si>
  <si>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</si>
  <si>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</si>
  <si>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</si>
  <si>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</si>
  <si>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</si>
  <si>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</si>
  <si>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</si>
  <si>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</si>
  <si>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</si>
  <si>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</si>
  <si>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</si>
  <si>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</si>
  <si>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</si>
  <si>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</si>
  <si>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</si>
  <si>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</si>
  <si>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</si>
  <si>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</si>
  <si>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</si>
  <si>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</si>
  <si>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</si>
  <si>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</si>
  <si>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</si>
  <si>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</si>
  <si>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</si>
  <si>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</si>
  <si>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</si>
  <si>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</si>
  <si>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</si>
  <si>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</si>
  <si>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</si>
  <si>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</si>
  <si>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</si>
  <si>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</si>
  <si>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</si>
  <si>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</si>
  <si>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</si>
  <si>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</si>
  <si>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</si>
  <si>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</si>
  <si>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</si>
  <si>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</si>
  <si>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</si>
  <si>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</si>
  <si>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</si>
  <si>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</si>
  <si>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</si>
  <si>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</si>
  <si>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</si>
  <si>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</si>
  <si>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</si>
  <si>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</si>
  <si>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</si>
  <si>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</si>
  <si>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</si>
  <si>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</si>
  <si>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</si>
  <si>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</si>
  <si>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</si>
  <si>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</si>
  <si>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</si>
  <si>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</si>
  <si>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</si>
  <si>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</si>
  <si>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</si>
  <si>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</si>
  <si>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</si>
  <si>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</si>
  <si>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</si>
  <si>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</si>
  <si>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</si>
  <si>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</si>
  <si>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</si>
  <si>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</si>
  <si>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</si>
  <si>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</si>
  <si>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</si>
  <si>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</si>
  <si>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</si>
  <si>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</si>
  <si>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</si>
  <si>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</si>
  <si>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</si>
  <si>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</si>
  <si>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</si>
  <si>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</si>
  <si>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</si>
  <si>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</si>
  <si>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</si>
  <si>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</si>
  <si>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</si>
  <si>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</si>
  <si>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</si>
  <si>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</si>
  <si>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</si>
  <si>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</si>
  <si>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</si>
  <si>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</si>
  <si>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</si>
  <si>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</si>
  <si>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</si>
  <si>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</si>
  <si>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</si>
  <si>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</si>
  <si>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</si>
  <si>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</si>
  <si>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</si>
  <si>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</si>
  <si>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</si>
  <si>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</si>
  <si>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</si>
  <si>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</si>
  <si>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</si>
  <si>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</si>
  <si>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</si>
  <si>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</si>
  <si>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</si>
  <si>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</si>
  <si>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</si>
  <si>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</si>
  <si>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</si>
  <si>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</si>
  <si>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</si>
  <si>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</si>
  <si>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</si>
  <si>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</si>
  <si>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</si>
  <si>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</si>
  <si>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</si>
  <si>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</si>
  <si>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</si>
  <si>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</si>
  <si>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</si>
  <si>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</si>
  <si>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</si>
  <si>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</si>
  <si>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</si>
  <si>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</si>
  <si>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</si>
  <si>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</si>
  <si>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</si>
  <si>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</si>
  <si>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</si>
  <si>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</si>
  <si>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</si>
  <si>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</si>
  <si>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</si>
  <si>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</si>
  <si>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</si>
  <si>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</si>
  <si>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</si>
  <si>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</si>
  <si>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</si>
  <si>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</si>
  <si>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</si>
  <si>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</si>
  <si>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</si>
  <si>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</si>
  <si>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</si>
  <si>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</si>
  <si>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</si>
  <si>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</si>
  <si>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</si>
  <si>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</si>
  <si>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</si>
  <si>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</si>
  <si>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</si>
  <si>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</si>
  <si>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</si>
  <si>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</si>
  <si>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</si>
  <si>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</si>
  <si>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</si>
  <si>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</si>
  <si>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</si>
  <si>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</si>
  <si>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</si>
  <si>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</si>
  <si>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</si>
  <si>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</si>
  <si>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</si>
  <si>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</si>
  <si>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</si>
  <si>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</si>
  <si>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</si>
  <si>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</si>
  <si>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</si>
  <si>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</si>
  <si>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</si>
  <si>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</si>
  <si>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</si>
  <si>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</si>
  <si>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</si>
  <si>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</si>
  <si>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</si>
  <si>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</si>
  <si>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</si>
  <si>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</si>
  <si>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</si>
  <si>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</si>
  <si>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</si>
  <si>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</si>
  <si>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</si>
  <si>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</si>
  <si>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</si>
  <si>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</si>
  <si>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</si>
  <si>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</si>
  <si>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</si>
  <si>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</si>
  <si>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</si>
  <si>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</si>
  <si>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</si>
  <si>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</si>
  <si>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</si>
  <si>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</si>
  <si>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</si>
  <si>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</si>
  <si>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</si>
  <si>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</si>
  <si>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</si>
  <si>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</si>
  <si>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</si>
  <si>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</si>
  <si>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</si>
  <si>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</si>
  <si>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</si>
  <si>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</si>
  <si>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</si>
  <si>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</si>
  <si>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</si>
  <si>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</si>
  <si>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</si>
  <si>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</si>
  <si>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</si>
  <si>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</si>
  <si>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</si>
  <si>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</si>
  <si>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</si>
  <si>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</si>
  <si>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</si>
  <si>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</si>
  <si>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</si>
  <si>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</si>
  <si>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</si>
  <si>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</si>
  <si>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</si>
  <si>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</si>
  <si>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</si>
  <si>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</si>
  <si>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</si>
  <si>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</si>
  <si>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</si>
  <si>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</si>
  <si>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</si>
  <si>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</si>
  <si>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</si>
  <si>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</si>
  <si>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</si>
  <si>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</si>
  <si>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</si>
  <si>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</si>
  <si>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</si>
  <si>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</si>
  <si>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</si>
  <si>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</si>
  <si>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</si>
  <si>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</si>
  <si>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</si>
  <si>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</si>
  <si>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</si>
  <si>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</si>
  <si>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</si>
  <si>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</si>
  <si>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</si>
  <si>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</si>
  <si>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</si>
  <si>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</si>
  <si>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</si>
  <si>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</si>
  <si>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</si>
  <si>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</si>
  <si>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</si>
  <si>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</si>
  <si>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</si>
  <si>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</si>
  <si>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</si>
  <si>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</si>
  <si>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</si>
  <si>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</si>
  <si>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</si>
  <si>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</si>
  <si>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</si>
  <si>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</si>
  <si>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</si>
  <si>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</si>
  <si>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</si>
  <si>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</si>
  <si>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</si>
  <si>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</si>
  <si>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</si>
  <si>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</si>
  <si>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</si>
  <si>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</si>
  <si>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</si>
  <si>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</si>
  <si>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</si>
  <si>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</si>
  <si>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</si>
  <si>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</si>
  <si>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</si>
  <si>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</si>
  <si>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</si>
  <si>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</si>
  <si>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</si>
  <si>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</si>
  <si>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</si>
  <si>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</si>
  <si>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</si>
  <si>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</si>
  <si>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</si>
  <si>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</si>
  <si>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</si>
  <si>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</si>
  <si>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</si>
  <si>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</si>
  <si>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</si>
  <si>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</si>
  <si>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</si>
  <si>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</si>
  <si>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</si>
  <si>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</si>
  <si>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</si>
  <si>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</si>
  <si>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</si>
  <si>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</si>
  <si>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</si>
  <si>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</si>
  <si>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</si>
  <si>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</si>
  <si>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</si>
  <si>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</si>
  <si>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</si>
  <si>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</si>
  <si>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</si>
  <si>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</si>
  <si>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</si>
  <si>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</si>
  <si>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</si>
  <si>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</si>
  <si>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</si>
  <si>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</si>
  <si>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</si>
  <si>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</si>
  <si>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</si>
  <si>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</si>
  <si>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</si>
  <si>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</si>
  <si>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</si>
  <si>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</si>
  <si>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</si>
  <si>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</si>
  <si>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</si>
  <si>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</si>
  <si>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</si>
  <si>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</si>
  <si>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</si>
  <si>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</si>
  <si>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</si>
  <si>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</si>
  <si>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</si>
  <si>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</si>
  <si>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</si>
  <si>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</si>
  <si>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</si>
  <si>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</si>
  <si>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</si>
  <si>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</si>
  <si>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</si>
  <si>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</si>
  <si>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</si>
  <si>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</si>
  <si>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</si>
  <si>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</si>
  <si>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</si>
  <si>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</si>
  <si>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</si>
  <si>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</si>
  <si>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</si>
  <si>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</si>
  <si>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</si>
  <si>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</si>
  <si>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</si>
  <si>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</si>
  <si>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</si>
  <si>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</si>
  <si>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</si>
  <si>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</si>
  <si>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</si>
  <si>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</si>
  <si>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</si>
  <si>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</si>
  <si>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</si>
  <si>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</si>
  <si>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</si>
  <si>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</si>
  <si>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</si>
  <si>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</si>
  <si>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</si>
  <si>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</si>
  <si>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</si>
  <si>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</si>
  <si>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</si>
  <si>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</si>
  <si>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</si>
  <si>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</si>
  <si>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</si>
  <si>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</si>
  <si>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</si>
  <si>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</si>
  <si>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</si>
  <si>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</si>
  <si>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</si>
  <si>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</si>
  <si>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</si>
  <si>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</si>
  <si>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</si>
  <si>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</si>
  <si>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</si>
  <si>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</si>
  <si>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</si>
  <si>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</si>
  <si>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</si>
  <si>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</si>
  <si>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</si>
  <si>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</si>
  <si>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</si>
  <si>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</si>
  <si>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</si>
  <si>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</si>
  <si>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</si>
  <si>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</si>
  <si>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</si>
  <si>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</si>
  <si>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</si>
  <si>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</si>
  <si>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</si>
  <si>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</si>
  <si>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</si>
  <si>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</si>
  <si>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</si>
  <si>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</si>
  <si>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</si>
  <si>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</si>
  <si>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</si>
  <si>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</si>
  <si>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</si>
  <si>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</si>
  <si>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</si>
  <si>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</si>
  <si>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</si>
  <si>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</si>
  <si>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</si>
  <si>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</si>
  <si>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</si>
  <si>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</si>
  <si>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</si>
  <si>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</si>
  <si>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</si>
  <si>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</si>
  <si>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</si>
  <si>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</si>
  <si>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</si>
  <si>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</si>
  <si>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</si>
  <si>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</si>
  <si>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</si>
  <si>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</si>
  <si>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</si>
  <si>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</si>
  <si>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</si>
  <si>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</si>
  <si>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</si>
  <si>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</si>
  <si>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</si>
  <si>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</si>
  <si>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</si>
  <si>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</si>
  <si>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</si>
  <si>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</si>
  <si>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</si>
  <si>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</si>
  <si>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</si>
  <si>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</si>
  <si>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</si>
  <si>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</si>
  <si>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</si>
  <si>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</si>
  <si>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</si>
  <si>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</si>
  <si>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</si>
  <si>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</si>
  <si>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</si>
  <si>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</si>
  <si>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</si>
  <si>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</si>
  <si>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</si>
  <si>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</si>
  <si>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</si>
  <si>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</si>
  <si>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</si>
  <si>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</si>
  <si>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</si>
  <si>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</si>
  <si>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</si>
  <si>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</si>
  <si>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</si>
  <si>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</si>
  <si>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</si>
  <si>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</si>
  <si>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</si>
  <si>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</si>
  <si>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</si>
  <si>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</si>
  <si>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</si>
  <si>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</si>
  <si>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</si>
  <si>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</si>
  <si>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</si>
  <si>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</si>
  <si>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</si>
  <si>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</si>
  <si>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</si>
  <si>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</si>
  <si>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</si>
  <si>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</si>
  <si>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</si>
  <si>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</si>
  <si>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</si>
  <si>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</si>
  <si>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</si>
  <si>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</si>
  <si>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</si>
  <si>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</si>
  <si>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</si>
  <si>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</si>
  <si>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</si>
  <si>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</si>
  <si>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</si>
  <si>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</si>
  <si>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</si>
  <si>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</si>
  <si>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</si>
  <si>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</si>
  <si>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</si>
  <si>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</si>
  <si>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</si>
  <si>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</si>
  <si>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</si>
  <si>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</si>
  <si>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</si>
  <si>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</si>
  <si>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</si>
  <si>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</si>
  <si>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</si>
  <si>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</si>
  <si>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</si>
  <si>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</si>
  <si>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</si>
  <si>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</si>
  <si>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</si>
  <si>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</si>
  <si>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</si>
  <si>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</si>
  <si>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</si>
  <si>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</si>
  <si>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</si>
  <si>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</si>
  <si>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</si>
  <si>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</si>
  <si>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</si>
  <si>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</si>
  <si>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</si>
  <si>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</si>
  <si>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</si>
  <si>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</si>
  <si>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</si>
  <si>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</si>
  <si>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</si>
  <si>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</si>
  <si>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</si>
  <si>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</si>
  <si>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</si>
  <si>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</si>
  <si>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</si>
  <si>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</si>
  <si>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</si>
  <si>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</si>
  <si>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</si>
  <si>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</si>
  <si>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</si>
  <si>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</si>
  <si>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</si>
  <si>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</si>
  <si>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</si>
  <si>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</si>
  <si>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</si>
  <si>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</si>
  <si>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</si>
  <si>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</si>
  <si>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</si>
  <si>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</si>
  <si>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</si>
  <si>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</si>
  <si>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</si>
  <si>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</si>
  <si>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</si>
  <si>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</si>
  <si>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</si>
  <si>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</si>
  <si>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</si>
  <si>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</si>
  <si>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</si>
  <si>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</si>
  <si>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</si>
  <si>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</si>
  <si>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</si>
  <si>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</si>
  <si>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</si>
  <si>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</si>
  <si>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</si>
  <si>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</si>
  <si>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</si>
  <si>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</si>
  <si>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</si>
  <si>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</si>
  <si>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</si>
  <si>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</si>
  <si>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</si>
  <si>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</si>
  <si>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</si>
  <si>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</si>
  <si>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</si>
  <si>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</si>
  <si>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</si>
  <si>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</si>
  <si>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</si>
  <si>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</si>
  <si>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</si>
  <si>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</si>
  <si>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</si>
  <si>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</si>
  <si>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</si>
  <si>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</si>
  <si>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</si>
  <si>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</si>
  <si>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</si>
  <si>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</si>
  <si>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</si>
  <si>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</si>
  <si>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</si>
  <si>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</si>
  <si>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</si>
  <si>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</si>
  <si>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</si>
  <si>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</si>
  <si>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</si>
  <si>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</si>
  <si>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</si>
  <si>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</si>
  <si>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</si>
  <si>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</si>
  <si>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</si>
  <si>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</si>
  <si>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</si>
  <si>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</si>
  <si>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</si>
  <si>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</si>
  <si>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</si>
  <si>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</si>
  <si>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</si>
  <si>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</si>
  <si>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</si>
  <si>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</si>
  <si>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</si>
  <si>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</si>
  <si>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</si>
  <si>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</si>
  <si>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</si>
  <si>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</si>
  <si>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</si>
  <si>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</si>
  <si>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</si>
  <si>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</si>
  <si>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</si>
  <si>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</si>
  <si>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</si>
  <si>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</si>
  <si>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</si>
  <si>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</si>
  <si>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</si>
  <si>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</si>
  <si>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</si>
  <si>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</si>
  <si>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</si>
  <si>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</si>
  <si>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</si>
  <si>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</si>
  <si>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</si>
  <si>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</si>
  <si>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</si>
  <si>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</si>
  <si>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</si>
  <si>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</si>
  <si>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</si>
  <si>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</si>
  <si>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</si>
  <si>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</si>
  <si>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</si>
  <si>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</si>
  <si>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</si>
  <si>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</si>
  <si>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</si>
  <si>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</si>
  <si>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</si>
  <si>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</si>
  <si>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</si>
  <si>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</si>
  <si>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</si>
  <si>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</si>
  <si>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</si>
  <si>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</si>
  <si>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</si>
  <si>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</si>
  <si>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</si>
  <si>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</si>
  <si>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</si>
  <si>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</si>
  <si>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</si>
  <si>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</si>
  <si>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</si>
  <si>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</si>
  <si>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</si>
  <si>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</si>
  <si>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</si>
  <si>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</si>
  <si>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</si>
  <si>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</si>
  <si>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</si>
  <si>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</si>
  <si>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</si>
  <si>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</si>
  <si>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</si>
  <si>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</si>
  <si>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</si>
  <si>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</si>
  <si>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</si>
  <si>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</si>
  <si>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</si>
  <si>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</si>
  <si>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</si>
  <si>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</si>
  <si>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</si>
  <si>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</si>
  <si>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</si>
  <si>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</si>
  <si>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</si>
  <si>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</si>
  <si>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</si>
  <si>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</si>
  <si>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</si>
  <si>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</si>
  <si>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</si>
  <si>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</si>
  <si>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</si>
  <si>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</si>
  <si>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</si>
  <si>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</si>
  <si>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</si>
  <si>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</si>
  <si>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</si>
  <si>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</si>
  <si>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</si>
  <si>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</si>
  <si>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</si>
  <si>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</si>
  <si>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</si>
  <si>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</si>
  <si>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</si>
  <si>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</si>
  <si>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</si>
  <si>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</si>
  <si>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</si>
  <si>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</si>
  <si>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</si>
  <si>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</si>
  <si>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</si>
  <si>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</si>
  <si>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</si>
  <si>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</si>
  <si>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</si>
  <si>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</si>
  <si>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</si>
  <si>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</si>
  <si>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</si>
  <si>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</si>
  <si>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</si>
  <si>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</si>
  <si>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</si>
  <si>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</si>
  <si>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</si>
  <si>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</si>
  <si>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</si>
  <si>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</si>
  <si>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</si>
  <si>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</si>
  <si>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</si>
  <si>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</si>
  <si>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</si>
  <si>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</si>
  <si>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</si>
  <si>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</si>
  <si>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</si>
  <si>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</si>
  <si>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</si>
  <si>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</si>
  <si>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</si>
  <si>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</si>
  <si>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</si>
  <si>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</si>
  <si>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</si>
  <si>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</si>
  <si>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</si>
  <si>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</si>
  <si>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</si>
  <si>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</si>
  <si>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</si>
  <si>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</si>
  <si>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</si>
  <si>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</si>
  <si>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</si>
  <si>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</si>
  <si>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</si>
  <si>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</si>
  <si>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</si>
  <si>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</si>
  <si>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</si>
  <si>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</si>
  <si>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</si>
  <si>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</si>
  <si>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</si>
  <si>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</si>
  <si>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</si>
  <si>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</si>
  <si>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</si>
  <si>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</si>
  <si>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</si>
  <si>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</si>
  <si>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</si>
  <si>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</si>
  <si>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</si>
  <si>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</si>
  <si>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</si>
  <si>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</si>
  <si>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</si>
  <si>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</si>
  <si>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</si>
  <si>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</si>
  <si>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</si>
  <si>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</si>
  <si>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</si>
  <si>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</si>
  <si>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</si>
  <si>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</si>
  <si>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</si>
  <si>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</si>
  <si>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</si>
  <si>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</si>
  <si>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</si>
  <si>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</si>
  <si>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</si>
  <si>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</si>
  <si>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</si>
  <si>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</si>
  <si>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</si>
  <si>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</si>
  <si>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</si>
  <si>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</si>
  <si>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</si>
  <si>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</si>
  <si>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</si>
  <si>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</si>
  <si>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</si>
  <si>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</si>
  <si>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</si>
  <si>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</si>
  <si>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</si>
  <si>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</si>
  <si>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</si>
  <si>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</si>
  <si>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</si>
  <si>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</si>
  <si>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</si>
  <si>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</si>
  <si>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</si>
  <si>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</si>
  <si>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</si>
  <si>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</si>
  <si>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</si>
  <si>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</si>
  <si>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</si>
  <si>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</si>
  <si>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</si>
  <si>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</si>
  <si>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</si>
  <si>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</si>
  <si>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</si>
  <si>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</si>
  <si>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</si>
  <si>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</si>
  <si>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</si>
  <si>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</si>
  <si>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</si>
  <si>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</si>
  <si>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</si>
  <si>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</si>
  <si>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</si>
  <si>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</si>
  <si>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</si>
  <si>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</si>
  <si>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</si>
  <si>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</si>
  <si>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</si>
  <si>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</si>
  <si>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</si>
  <si>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</si>
  <si>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</si>
  <si>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</si>
  <si>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</si>
  <si>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</si>
  <si>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</si>
  <si>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</si>
  <si>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</si>
  <si>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</si>
  <si>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</si>
  <si>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</si>
  <si>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</si>
  <si>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</si>
  <si>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</si>
  <si>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</si>
  <si>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</si>
  <si>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</si>
  <si>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</si>
  <si>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</si>
  <si>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</si>
  <si>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</si>
  <si>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</si>
  <si>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</si>
  <si>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</si>
  <si>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</si>
  <si>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</si>
  <si>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</si>
  <si>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</si>
  <si>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</si>
  <si>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</si>
  <si>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</si>
  <si>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</si>
  <si>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</si>
  <si>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</si>
  <si>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</si>
  <si>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</si>
  <si>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</si>
  <si>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</si>
  <si>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</si>
  <si>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</si>
  <si>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</si>
  <si>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</si>
  <si>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</si>
  <si>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</si>
  <si>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</si>
  <si>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</si>
  <si>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</si>
  <si>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</si>
  <si>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</si>
  <si>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</si>
  <si>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</si>
  <si>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</si>
  <si>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</si>
  <si>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</si>
  <si>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</si>
  <si>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</si>
  <si>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</si>
  <si>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</si>
  <si>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</si>
  <si>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</si>
  <si>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</si>
  <si>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</si>
  <si>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</si>
  <si>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</si>
  <si>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</si>
  <si>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</si>
  <si>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</si>
  <si>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</si>
  <si>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</si>
  <si>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</si>
  <si>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</si>
  <si>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</si>
  <si>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</si>
  <si>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</si>
  <si>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</si>
  <si>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</si>
  <si>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</si>
  <si>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</si>
  <si>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</si>
  <si>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</si>
  <si>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</si>
  <si>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</si>
  <si>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</si>
  <si>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</si>
  <si>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</si>
  <si>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</si>
  <si>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</si>
  <si>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</si>
  <si>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</si>
  <si>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</si>
  <si>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</si>
  <si>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</si>
  <si>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</si>
  <si>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</si>
  <si>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</si>
  <si>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</si>
  <si>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</si>
  <si>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</si>
  <si>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</si>
  <si>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</si>
  <si>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</si>
  <si>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</si>
  <si>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</si>
  <si>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</si>
  <si>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</si>
  <si>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</si>
  <si>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</si>
  <si>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</si>
  <si>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</si>
  <si>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</si>
  <si>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</si>
  <si>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</si>
  <si>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</si>
  <si>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</si>
  <si>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</si>
  <si>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</si>
  <si>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</si>
  <si>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</si>
  <si>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</si>
  <si>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</si>
  <si>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</si>
  <si>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</si>
  <si>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</si>
  <si>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</si>
  <si>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</si>
  <si>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</si>
  <si>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</si>
  <si>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</si>
  <si>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</si>
  <si>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</si>
  <si>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</si>
  <si>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</si>
  <si>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</si>
  <si>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</si>
  <si>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</si>
  <si>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</si>
  <si>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</si>
  <si>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</si>
  <si>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</si>
  <si>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</si>
  <si>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</si>
  <si>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</si>
  <si>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</si>
  <si>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</si>
  <si>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</si>
  <si>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</si>
  <si>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</si>
  <si>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</si>
  <si>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</si>
  <si>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</si>
  <si>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</si>
  <si>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</si>
  <si>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</si>
  <si>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</si>
  <si>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</si>
  <si>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</si>
  <si>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</si>
  <si>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</si>
  <si>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</si>
  <si>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</si>
  <si>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</si>
  <si>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</si>
  <si>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</si>
  <si>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</si>
  <si>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</si>
  <si>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</si>
  <si>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</si>
  <si>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</si>
  <si>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</si>
  <si>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</si>
  <si>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</si>
  <si>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</si>
  <si>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</si>
  <si>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</si>
  <si>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</si>
  <si>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</si>
  <si>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</si>
  <si>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</si>
  <si>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</si>
  <si>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</si>
  <si>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</si>
  <si>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</si>
  <si>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</si>
  <si>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</si>
  <si>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</si>
  <si>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</si>
  <si>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</si>
  <si>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</si>
  <si>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</si>
  <si>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</si>
  <si>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</si>
  <si>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</si>
  <si>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</si>
  <si>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</si>
  <si>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</si>
  <si>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</si>
  <si>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</si>
  <si>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</si>
  <si>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</si>
  <si>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</si>
  <si>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</si>
  <si>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</si>
  <si>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</si>
  <si>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</si>
  <si>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</si>
  <si>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</si>
  <si>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</si>
  <si>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</si>
  <si>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</si>
  <si>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</si>
  <si>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</si>
  <si>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</si>
  <si>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</si>
  <si>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</si>
  <si>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</si>
  <si>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</si>
  <si>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</si>
  <si>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</si>
  <si>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</si>
  <si>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</si>
  <si>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</si>
  <si>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</si>
  <si>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</si>
  <si>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</si>
  <si>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</si>
  <si>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</si>
  <si>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</si>
  <si>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</si>
  <si>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</si>
  <si>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</si>
  <si>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</si>
  <si>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</si>
  <si>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</si>
  <si>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</si>
  <si>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</si>
  <si>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</si>
  <si>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</si>
  <si>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</si>
  <si>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</si>
  <si>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</si>
  <si>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</si>
  <si>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</si>
  <si>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</si>
  <si>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</si>
  <si>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</si>
  <si>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</si>
  <si>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</si>
  <si>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</si>
  <si>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</si>
  <si>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</si>
  <si>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</si>
  <si>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</si>
  <si>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</si>
  <si>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</si>
  <si>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</si>
  <si>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</si>
  <si>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</si>
  <si>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</si>
  <si>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</si>
  <si>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</si>
  <si>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</si>
  <si>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</si>
  <si>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</si>
  <si>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</si>
  <si>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</si>
  <si>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</si>
  <si>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</si>
  <si>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</si>
  <si>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</si>
  <si>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</si>
  <si>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</si>
  <si>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</si>
  <si>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</si>
  <si>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</si>
  <si>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</si>
  <si>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</si>
  <si>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</si>
  <si>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</si>
  <si>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</si>
  <si>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</si>
  <si>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</si>
  <si>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</si>
  <si>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</si>
  <si>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</si>
  <si>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</si>
  <si>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</si>
  <si>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</si>
  <si>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</si>
  <si>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</si>
  <si>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</si>
  <si>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</si>
  <si>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</si>
  <si>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</si>
  <si>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</si>
  <si>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</si>
  <si>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</si>
  <si>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</si>
  <si>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</si>
  <si>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</si>
  <si>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</si>
  <si>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</si>
  <si>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</si>
  <si>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</si>
  <si>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</si>
  <si>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</si>
  <si>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</si>
  <si>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</si>
  <si>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</si>
  <si>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</si>
  <si>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</si>
  <si>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</si>
  <si>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</si>
  <si>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</si>
  <si>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</si>
  <si>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</si>
  <si>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</si>
  <si>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</si>
  <si>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</si>
  <si>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</si>
  <si>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</si>
  <si>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</si>
  <si>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</si>
  <si>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</si>
  <si>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</si>
  <si>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</si>
  <si>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</si>
  <si>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</si>
  <si>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</si>
  <si>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</si>
  <si>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</si>
  <si>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</si>
  <si>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</si>
  <si>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</si>
  <si>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</si>
  <si>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</si>
  <si>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</si>
  <si>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</si>
  <si>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</si>
  <si>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</si>
  <si>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</si>
  <si>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</si>
  <si>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</si>
  <si>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</si>
  <si>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</si>
  <si>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</si>
  <si>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</si>
  <si>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</si>
  <si>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</si>
  <si>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</si>
  <si>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</si>
  <si>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</si>
  <si>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</si>
  <si>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</si>
  <si>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</si>
  <si>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</si>
  <si>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</si>
  <si>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</si>
  <si>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</si>
  <si>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</si>
  <si>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</si>
  <si>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</si>
  <si>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</si>
  <si>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</si>
  <si>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</si>
  <si>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</si>
  <si>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</si>
  <si>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</si>
  <si>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</si>
  <si>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</si>
  <si>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</si>
  <si>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</si>
  <si>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</si>
  <si>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</si>
  <si>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</si>
  <si>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</si>
  <si>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</si>
  <si>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</si>
  <si>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</si>
  <si>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</si>
  <si>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</si>
  <si>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</si>
  <si>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</si>
  <si>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</si>
  <si>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</si>
  <si>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</si>
  <si>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</si>
  <si>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</si>
  <si>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</si>
  <si>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</si>
  <si>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</si>
  <si>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</si>
  <si>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</si>
  <si>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</si>
  <si>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</si>
  <si>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</si>
  <si>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</si>
  <si>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</si>
  <si>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</si>
  <si>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</si>
  <si>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</si>
  <si>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</si>
  <si>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</si>
  <si>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</si>
  <si>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</si>
  <si>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</si>
  <si>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</si>
  <si>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</si>
  <si>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</si>
  <si>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</si>
  <si>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</si>
  <si>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</si>
  <si>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</si>
  <si>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</si>
  <si>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</si>
  <si>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</si>
  <si>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</si>
  <si>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</si>
  <si>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</si>
  <si>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</si>
  <si>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</si>
  <si>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</si>
  <si>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</si>
  <si>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</si>
  <si>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</si>
  <si>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</si>
  <si>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</si>
  <si>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</si>
  <si>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</si>
  <si>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</si>
  <si>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</si>
  <si>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</si>
  <si>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</si>
  <si>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</si>
  <si>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</si>
  <si>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</si>
  <si>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</si>
  <si>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</si>
  <si>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</si>
  <si>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</si>
  <si>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</si>
  <si>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</si>
  <si>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</si>
  <si>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</si>
  <si>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</si>
  <si>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</si>
  <si>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</si>
  <si>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</si>
  <si>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</si>
  <si>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</si>
  <si>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</si>
  <si>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</si>
  <si>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</si>
  <si>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</si>
  <si>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</si>
  <si>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</si>
  <si>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</si>
  <si>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</si>
  <si>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</si>
  <si>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</si>
  <si>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</si>
  <si>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</si>
  <si>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</si>
  <si>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</si>
  <si>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</si>
  <si>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</si>
  <si>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</si>
  <si>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</si>
  <si>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</si>
  <si>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</si>
  <si>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</si>
  <si>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</si>
  <si>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</si>
  <si>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</si>
  <si>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</si>
  <si>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</si>
  <si>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</si>
  <si>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</si>
  <si>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</si>
  <si>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</si>
  <si>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</si>
  <si>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</si>
  <si>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</si>
  <si>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</si>
  <si>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</si>
  <si>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</si>
  <si>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</si>
  <si>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</si>
  <si>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</si>
  <si>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</si>
  <si>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</si>
  <si>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</si>
  <si>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</si>
  <si>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</si>
  <si>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</si>
  <si>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</si>
  <si>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</si>
  <si>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</si>
  <si>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</si>
  <si>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</si>
  <si>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</si>
  <si>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</si>
  <si>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</si>
  <si>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</si>
  <si>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</si>
  <si>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</si>
  <si>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</si>
  <si>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</si>
  <si>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</si>
  <si>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</si>
  <si>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</si>
  <si>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</si>
  <si>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</si>
  <si>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</si>
  <si>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</si>
  <si>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</si>
  <si>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</si>
  <si>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</si>
  <si>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</si>
  <si>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</si>
  <si>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</si>
  <si>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</si>
  <si>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</si>
  <si>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</si>
  <si>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</si>
  <si>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</si>
  <si>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</si>
  <si>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</si>
  <si>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</si>
  <si>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</si>
  <si>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</si>
  <si>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</si>
  <si>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</si>
  <si>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</si>
  <si>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</si>
  <si>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</si>
  <si>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</si>
  <si>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</si>
  <si>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</si>
  <si>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</si>
  <si>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</si>
  <si>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</si>
  <si>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</si>
  <si>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</si>
  <si>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</si>
  <si>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</si>
  <si>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</si>
  <si>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</si>
  <si>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</si>
  <si>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</si>
  <si>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</si>
  <si>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</si>
  <si>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</si>
  <si>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</si>
  <si>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</si>
  <si>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</si>
  <si>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</si>
  <si>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</si>
  <si>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</si>
  <si>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</si>
  <si>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</si>
  <si>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</si>
  <si>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</si>
  <si>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</si>
  <si>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</si>
  <si>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</si>
  <si>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</si>
  <si>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</si>
  <si>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</si>
  <si>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</si>
  <si>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</si>
  <si>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</si>
  <si>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</si>
  <si>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</si>
  <si>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</si>
  <si>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</si>
  <si>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</si>
  <si>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</si>
  <si>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</si>
  <si>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</si>
  <si>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</si>
  <si>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</si>
  <si>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</si>
  <si>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</si>
  <si>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</si>
  <si>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</si>
  <si>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</si>
  <si>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</si>
  <si>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</si>
  <si>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</si>
  <si>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</si>
  <si>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</si>
  <si>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</si>
  <si>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</si>
  <si>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</si>
  <si>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</si>
  <si>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</si>
  <si>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</si>
  <si>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</si>
  <si>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</si>
  <si>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</si>
  <si>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</si>
  <si>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</si>
  <si>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</si>
  <si>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</si>
  <si>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</si>
  <si>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</si>
  <si>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</si>
  <si>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</si>
  <si>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</si>
  <si>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</si>
  <si>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</si>
  <si>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</si>
  <si>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</si>
  <si>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</si>
  <si>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</si>
  <si>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</si>
  <si>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</si>
  <si>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</si>
  <si>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</si>
  <si>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</si>
  <si>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</si>
  <si>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</si>
  <si>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</si>
  <si>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</si>
  <si>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</si>
  <si>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</si>
  <si>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</si>
  <si>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</si>
  <si>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</si>
  <si>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</si>
  <si>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</si>
  <si>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</si>
  <si>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</si>
  <si>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</si>
  <si>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</si>
  <si>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</si>
  <si>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</si>
  <si>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</si>
  <si>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</si>
  <si>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</si>
  <si>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</si>
  <si>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</si>
  <si>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</si>
  <si>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</si>
  <si>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</si>
  <si>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</si>
  <si>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</si>
  <si>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</si>
  <si>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</si>
  <si>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</si>
  <si>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</si>
  <si>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</si>
  <si>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</si>
  <si>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</si>
  <si>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</si>
  <si>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</si>
  <si>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</si>
  <si>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</si>
  <si>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</si>
  <si>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</si>
  <si>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</si>
  <si>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</si>
  <si>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</si>
  <si>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</si>
  <si>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</si>
  <si>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</si>
  <si>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</si>
  <si>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</si>
  <si>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</si>
  <si>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</si>
  <si>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</si>
  <si>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</si>
  <si>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</si>
  <si>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</si>
  <si>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</si>
  <si>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</si>
  <si>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</si>
  <si>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</si>
  <si>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</si>
  <si>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</si>
  <si>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</si>
  <si>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</si>
  <si>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</si>
  <si>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</si>
  <si>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</si>
  <si>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</si>
  <si>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</si>
  <si>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</si>
  <si>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</si>
  <si>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</si>
  <si>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</si>
  <si>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</si>
  <si>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</si>
  <si>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</si>
  <si>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</si>
  <si>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</si>
  <si>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</si>
  <si>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</si>
  <si>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</si>
  <si>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</si>
  <si>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</si>
  <si>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</si>
  <si>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</si>
  <si>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</si>
  <si>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</si>
  <si>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</si>
  <si>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</si>
  <si>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</si>
  <si>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</si>
  <si>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</si>
  <si>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</si>
  <si>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</si>
  <si>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</si>
  <si>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</si>
  <si>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</si>
  <si>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</si>
  <si>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</si>
  <si>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</si>
  <si>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</si>
  <si>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</si>
  <si>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</si>
  <si>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</si>
  <si>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</si>
  <si>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</si>
  <si>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</si>
  <si>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</si>
  <si>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</si>
  <si>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</si>
  <si>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</si>
  <si>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</si>
  <si>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</si>
  <si>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</si>
  <si>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</si>
  <si>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</si>
  <si>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</si>
  <si>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</si>
  <si>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</si>
  <si>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</si>
  <si>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</si>
  <si>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</si>
  <si>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</si>
  <si>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</si>
  <si>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</si>
  <si>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</si>
  <si>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</si>
  <si>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</si>
  <si>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</si>
  <si>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</si>
  <si>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</si>
  <si>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</si>
  <si>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</si>
  <si>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</si>
  <si>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</si>
  <si>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</si>
  <si>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</si>
  <si>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</si>
  <si>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</si>
  <si>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</si>
  <si>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</si>
  <si>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</si>
  <si>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</si>
  <si>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</si>
  <si>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</si>
  <si>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</si>
  <si>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</si>
  <si>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</si>
  <si>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</si>
  <si>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</si>
  <si>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</si>
  <si>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</si>
  <si>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</si>
  <si>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</si>
  <si>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</si>
  <si>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</si>
  <si>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</si>
  <si>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</si>
  <si>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</si>
  <si>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</si>
  <si>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</si>
  <si>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</si>
  <si>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</si>
  <si>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</si>
  <si>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</si>
  <si>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</si>
  <si>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</si>
  <si>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</si>
  <si>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</si>
  <si>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</si>
  <si>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</si>
  <si>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</si>
  <si>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</si>
  <si>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</si>
  <si>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</si>
  <si>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</si>
  <si>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</si>
  <si>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</si>
  <si>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</si>
  <si>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</si>
  <si>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</si>
  <si>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</si>
  <si>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</si>
  <si>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</si>
  <si>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</si>
  <si>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</si>
  <si>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</si>
  <si>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</si>
  <si>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</si>
  <si>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</si>
  <si>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</si>
  <si>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</si>
  <si>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</si>
  <si>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</si>
  <si>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</si>
  <si>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</si>
  <si>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</si>
  <si>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</si>
  <si>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</si>
  <si>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</si>
  <si>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</si>
  <si>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</si>
  <si>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</si>
  <si>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</si>
  <si>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</si>
  <si>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</si>
  <si>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</si>
  <si>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</si>
  <si>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</si>
  <si>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</si>
  <si>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</si>
  <si>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</si>
  <si>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</si>
  <si>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</si>
  <si>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</si>
  <si>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</si>
  <si>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</si>
  <si>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</si>
  <si>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</si>
  <si>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</si>
  <si>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</si>
  <si>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</si>
  <si>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</si>
  <si>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</si>
  <si>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</si>
  <si>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</si>
  <si>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</si>
  <si>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</si>
  <si>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</si>
  <si>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</si>
  <si>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</si>
  <si>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</si>
  <si>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</si>
  <si>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</si>
  <si>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</si>
  <si>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</si>
  <si>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</si>
  <si>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</si>
  <si>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</si>
  <si>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</si>
  <si>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</si>
  <si>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</si>
  <si>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</si>
  <si>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</si>
  <si>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</si>
  <si>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</si>
  <si>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</si>
  <si>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</si>
  <si>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</si>
  <si>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</si>
  <si>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</si>
  <si>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</si>
  <si>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</si>
  <si>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</si>
  <si>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</si>
  <si>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</si>
  <si>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</si>
  <si>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</si>
  <si>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</si>
  <si>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</si>
  <si>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</si>
  <si>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</si>
  <si>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</si>
  <si>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</si>
  <si>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</si>
  <si>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</si>
  <si>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</si>
  <si>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</si>
  <si>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</si>
  <si>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</si>
  <si>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</si>
  <si>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</si>
  <si>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</si>
  <si>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</si>
  <si>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</si>
  <si>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</si>
  <si>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</si>
  <si>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</si>
  <si>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</si>
  <si>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</si>
  <si>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</si>
  <si>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</si>
  <si>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</si>
  <si>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</si>
  <si>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</si>
  <si>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</si>
  <si>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</si>
  <si>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</si>
  <si>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</si>
  <si>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</si>
  <si>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</si>
  <si>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</si>
  <si>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</si>
  <si>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</si>
  <si>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</si>
  <si>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</si>
  <si>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</si>
  <si>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</si>
  <si>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</si>
  <si>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</si>
  <si>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</si>
  <si>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</si>
  <si>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</si>
  <si>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</si>
  <si>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</si>
  <si>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</si>
  <si>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</si>
  <si>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</si>
  <si>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</si>
  <si>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</si>
  <si>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</si>
  <si>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</si>
  <si>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</si>
  <si>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</si>
  <si>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</si>
  <si>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</si>
  <si>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</si>
  <si>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</si>
  <si>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</si>
  <si>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</si>
  <si>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</si>
  <si>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</si>
  <si>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</si>
  <si>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</si>
  <si>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</si>
  <si>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</si>
  <si>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</si>
  <si>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</si>
  <si>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</si>
  <si>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</si>
  <si>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</si>
  <si>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</si>
  <si>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</si>
  <si>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</si>
  <si>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</si>
  <si>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</si>
  <si>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</si>
  <si>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</si>
  <si>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</si>
  <si>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</si>
  <si>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</si>
  <si>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</si>
  <si>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</si>
  <si>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</si>
  <si>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</si>
  <si>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</si>
  <si>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</si>
  <si>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</si>
  <si>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</si>
  <si>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</si>
  <si>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</si>
  <si>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</si>
  <si>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</si>
  <si>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</si>
  <si>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</si>
  <si>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</si>
  <si>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</si>
  <si>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</si>
  <si>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</si>
  <si>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</si>
  <si>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</si>
  <si>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</si>
  <si>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</si>
  <si>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</si>
  <si>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</si>
  <si>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</si>
  <si>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</si>
  <si>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</si>
  <si>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</si>
  <si>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</si>
  <si>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</si>
  <si>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</si>
  <si>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</si>
  <si>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</si>
  <si>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</si>
  <si>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</si>
  <si>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</si>
  <si>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</si>
  <si>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</si>
  <si>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</si>
  <si>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</si>
  <si>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</si>
  <si>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</si>
  <si>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</si>
  <si>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</si>
  <si>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</si>
  <si>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</si>
  <si>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</si>
  <si>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</si>
  <si>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</si>
  <si>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</si>
  <si>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</si>
  <si>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</si>
  <si>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</si>
  <si>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</si>
  <si>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</si>
  <si>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</si>
  <si>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</si>
  <si>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</si>
  <si>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</si>
  <si>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</si>
  <si>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</si>
  <si>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</si>
  <si>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</si>
  <si>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</si>
  <si>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</si>
  <si>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</si>
  <si>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</si>
  <si>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</si>
  <si>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</si>
  <si>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</si>
  <si>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</si>
  <si>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</si>
  <si>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</si>
  <si>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</si>
  <si>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</si>
  <si>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</si>
  <si>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</si>
  <si>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</si>
  <si>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</si>
  <si>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</si>
  <si>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</si>
  <si>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</si>
  <si>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</si>
  <si>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</si>
  <si>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</si>
  <si>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</si>
  <si>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</si>
  <si>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</si>
  <si>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</si>
  <si>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</si>
  <si>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</si>
  <si>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</si>
  <si>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</si>
  <si>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</si>
  <si>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</si>
  <si>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</si>
  <si>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</si>
  <si>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</si>
  <si>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</si>
  <si>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</si>
  <si>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</si>
  <si>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</si>
  <si>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</si>
  <si>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</si>
  <si>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</si>
  <si>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</si>
  <si>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</si>
  <si>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</si>
  <si>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</si>
  <si>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</si>
  <si>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</si>
  <si>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</si>
  <si>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</si>
  <si>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</si>
  <si>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</si>
  <si>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</si>
  <si>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</si>
  <si>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</si>
  <si>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</si>
  <si>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</si>
  <si>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</si>
  <si>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</si>
  <si>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</si>
  <si>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</si>
  <si>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</si>
  <si>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</si>
  <si>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</si>
  <si>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</si>
  <si>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</si>
  <si>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</si>
  <si>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</si>
  <si>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</si>
  <si>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</si>
  <si>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</si>
  <si>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</si>
  <si>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</si>
  <si>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</si>
  <si>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</si>
  <si>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</si>
  <si>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</si>
  <si>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</si>
  <si>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</si>
  <si>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</si>
  <si>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</si>
  <si>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</si>
  <si>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</si>
  <si>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</si>
  <si>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</si>
  <si>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</si>
  <si>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</si>
  <si>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</si>
  <si>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</si>
  <si>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</si>
  <si>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</si>
  <si>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</si>
  <si>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</si>
  <si>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</si>
  <si>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</si>
  <si>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</si>
  <si>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</si>
  <si>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</si>
  <si>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</si>
  <si>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</si>
  <si>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</si>
  <si>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</si>
  <si>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</si>
  <si>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</si>
  <si>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</si>
  <si>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</si>
  <si>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</si>
  <si>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</si>
  <si>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</si>
  <si>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</si>
  <si>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</si>
  <si>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</si>
  <si>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</si>
  <si>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</si>
  <si>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</si>
  <si>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</si>
  <si>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</si>
  <si>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</si>
  <si>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</si>
  <si>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</si>
  <si>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</si>
  <si>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</si>
  <si>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</si>
  <si>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</si>
  <si>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</si>
  <si>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</si>
  <si>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</si>
  <si>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</si>
  <si>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</si>
  <si>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</si>
  <si>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</si>
  <si>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</si>
  <si>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</si>
  <si>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</si>
  <si>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</si>
  <si>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</si>
  <si>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</si>
  <si>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</si>
  <si>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</si>
  <si>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</si>
  <si>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</si>
  <si>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</si>
  <si>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</si>
  <si>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</si>
  <si>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</si>
  <si>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</si>
  <si>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</si>
  <si>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</si>
  <si>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</si>
  <si>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</si>
  <si>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</si>
  <si>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</si>
  <si>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</si>
  <si>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</si>
  <si>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</si>
  <si>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</si>
  <si>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</si>
  <si>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</si>
  <si>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</si>
  <si>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</si>
  <si>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</si>
  <si>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</si>
  <si>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</si>
  <si>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</si>
  <si>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</si>
  <si>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</si>
  <si>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</si>
  <si>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</si>
  <si>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</si>
  <si>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</si>
  <si>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</si>
  <si>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</si>
  <si>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</si>
  <si>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</si>
  <si>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</si>
  <si>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</si>
  <si>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</si>
  <si>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</si>
  <si>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</si>
  <si>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</si>
  <si>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</si>
  <si>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</si>
  <si>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</si>
  <si>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</si>
  <si>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</si>
  <si>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</si>
  <si>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</si>
  <si>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</si>
  <si>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</si>
  <si>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</si>
  <si>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</si>
  <si>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</si>
  <si>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</si>
  <si>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</si>
  <si>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</si>
  <si>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</si>
  <si>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</si>
  <si>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</si>
  <si>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</si>
  <si>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</si>
  <si>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</si>
  <si>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</si>
  <si>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</si>
  <si>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</si>
  <si>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</si>
  <si>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</si>
  <si>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</si>
  <si>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</si>
  <si>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</si>
  <si>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</si>
  <si>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</si>
  <si>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</si>
  <si>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</si>
  <si>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</si>
  <si>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</si>
  <si>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</si>
  <si>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</si>
  <si>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</si>
  <si>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</si>
  <si>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</si>
  <si>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</si>
  <si>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</si>
  <si>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</si>
  <si>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</si>
  <si>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</si>
  <si>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</si>
  <si>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</si>
  <si>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</si>
  <si>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</si>
  <si>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</si>
  <si>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</si>
  <si>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</si>
  <si>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</si>
  <si>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</si>
  <si>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</si>
  <si>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</si>
  <si>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</si>
  <si>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</si>
  <si>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</si>
  <si>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</si>
  <si>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</si>
  <si>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</si>
  <si>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</si>
  <si>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</si>
  <si>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</si>
  <si>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</si>
  <si>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</si>
  <si>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</si>
  <si>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</si>
  <si>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</si>
  <si>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</si>
  <si>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</si>
  <si>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</si>
  <si>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</si>
  <si>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</si>
  <si>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</si>
  <si>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</si>
  <si>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</si>
  <si>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</si>
  <si>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</si>
  <si>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</si>
  <si>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</si>
  <si>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</si>
  <si>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</si>
  <si>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</si>
  <si>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</si>
  <si>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</si>
  <si>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</si>
  <si>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</si>
  <si>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</si>
  <si>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</si>
  <si>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</si>
  <si>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</si>
  <si>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</si>
  <si>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</si>
  <si>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</si>
  <si>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</si>
  <si>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</si>
  <si>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</si>
  <si>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</si>
  <si>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</si>
  <si>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</si>
  <si>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</si>
  <si>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</si>
  <si>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</si>
  <si>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</si>
  <si>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</si>
  <si>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</si>
  <si>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</si>
  <si>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</si>
  <si>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</si>
  <si>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</si>
  <si>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</si>
  <si>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</si>
  <si>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</si>
  <si>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</si>
  <si>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</si>
  <si>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</si>
  <si>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</si>
  <si>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</si>
  <si>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</si>
  <si>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</si>
  <si>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</si>
  <si>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</si>
  <si>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</si>
  <si>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</si>
  <si>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</si>
  <si>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</si>
  <si>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</si>
  <si>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</si>
  <si>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</si>
  <si>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</si>
  <si>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</si>
  <si>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</si>
  <si>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</si>
  <si>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</si>
  <si>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</si>
  <si>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</si>
  <si>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</si>
  <si>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</si>
  <si>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</si>
  <si>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</si>
  <si>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</si>
  <si>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</si>
  <si>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</si>
  <si>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</si>
  <si>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</si>
  <si>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</si>
  <si>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</si>
  <si>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</si>
  <si>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</si>
  <si>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</si>
  <si>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</si>
  <si>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</si>
  <si>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</si>
  <si>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</si>
  <si>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</si>
  <si>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</si>
  <si>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</si>
  <si>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</si>
  <si>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</si>
  <si>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</si>
  <si>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</si>
  <si>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</si>
  <si>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</si>
  <si>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</si>
  <si>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</si>
  <si>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</si>
  <si>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</si>
  <si>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</si>
  <si>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</si>
  <si>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</si>
  <si>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</si>
  <si>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</si>
  <si>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</si>
  <si>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</si>
  <si>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</si>
  <si>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</si>
  <si>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</si>
  <si>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</si>
  <si>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</si>
  <si>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</si>
  <si>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</si>
  <si>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</si>
  <si>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</si>
  <si>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</si>
  <si>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</si>
  <si>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</si>
  <si>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</si>
  <si>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</si>
  <si>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</si>
  <si>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</si>
  <si>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</si>
  <si>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</si>
  <si>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</si>
  <si>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</si>
  <si>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</si>
  <si>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</si>
  <si>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</si>
  <si>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</si>
  <si>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</si>
  <si>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</si>
  <si>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</si>
  <si>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</si>
  <si>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</si>
  <si>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</si>
  <si>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</si>
  <si>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</si>
  <si>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</si>
  <si>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</si>
  <si>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</si>
  <si>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</si>
  <si>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</si>
  <si>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</si>
  <si>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</si>
  <si>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</si>
  <si>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</si>
  <si>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</si>
  <si>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</si>
  <si>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</si>
  <si>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</si>
  <si>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</si>
  <si>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</si>
  <si>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</si>
  <si>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</si>
  <si>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</si>
  <si>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</si>
  <si>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</si>
  <si>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</si>
  <si>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</si>
  <si>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</si>
  <si>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</si>
  <si>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</si>
  <si>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</si>
  <si>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</si>
  <si>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</si>
  <si>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</si>
  <si>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</si>
  <si>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</si>
  <si>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</si>
  <si>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</si>
  <si>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</si>
  <si>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</si>
  <si>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</si>
  <si>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</si>
  <si>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</si>
  <si>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</si>
  <si>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</si>
  <si>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</si>
  <si>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</si>
  <si>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</si>
  <si>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</si>
  <si>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</si>
  <si>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</si>
  <si>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</si>
  <si>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</si>
  <si>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</si>
  <si>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</si>
  <si>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</si>
  <si>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</si>
  <si>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</si>
  <si>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</si>
  <si>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</si>
  <si>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</si>
  <si>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</si>
  <si>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</si>
  <si>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</si>
  <si>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</si>
  <si>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</si>
  <si>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</si>
  <si>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</si>
  <si>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</si>
  <si>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</si>
  <si>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</si>
  <si>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</si>
  <si>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</si>
  <si>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</si>
  <si>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</si>
  <si>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</si>
  <si>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</si>
  <si>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</si>
  <si>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</si>
  <si>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</si>
  <si>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</si>
  <si>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</si>
  <si>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</si>
  <si>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</si>
  <si>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</si>
  <si>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</si>
  <si>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</si>
  <si>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</si>
  <si>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</si>
  <si>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</si>
  <si>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</si>
  <si>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</si>
  <si>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</si>
  <si>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</si>
  <si>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</si>
  <si>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</si>
  <si>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</si>
  <si>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</si>
  <si>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</si>
  <si>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</si>
  <si>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</si>
  <si>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</si>
  <si>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</si>
  <si>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</si>
  <si>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</si>
  <si>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</si>
  <si>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</si>
  <si>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</si>
  <si>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</si>
  <si>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</si>
  <si>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</si>
  <si>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</si>
  <si>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</si>
  <si>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</si>
  <si>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</si>
  <si>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</si>
  <si>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</si>
  <si>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</si>
  <si>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</si>
  <si>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</si>
  <si>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</si>
  <si>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</si>
  <si>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</si>
  <si>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</si>
  <si>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</si>
  <si>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</si>
  <si>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</si>
  <si>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</si>
  <si>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</si>
  <si>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</si>
  <si>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</si>
  <si>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</si>
  <si>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</si>
  <si>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</si>
  <si>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</si>
  <si>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</si>
  <si>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</si>
  <si>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</si>
  <si>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</si>
  <si>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</si>
  <si>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</si>
  <si>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</si>
  <si>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</si>
  <si>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</si>
  <si>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</si>
  <si>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</si>
  <si>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</si>
  <si>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</si>
  <si>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</si>
  <si>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</si>
  <si>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</si>
  <si>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</si>
  <si>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</si>
  <si>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</si>
  <si>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</si>
  <si>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</si>
  <si>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</si>
  <si>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</si>
  <si>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</si>
  <si>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</si>
  <si>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</si>
  <si>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</si>
  <si>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</si>
  <si>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</si>
  <si>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</si>
  <si>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</si>
  <si>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</si>
  <si>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</si>
  <si>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</si>
  <si>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</si>
  <si>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</si>
  <si>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</si>
  <si>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</si>
  <si>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</si>
  <si>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</si>
  <si>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</si>
  <si>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</si>
  <si>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</si>
  <si>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</si>
  <si>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</si>
  <si>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</si>
  <si>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</si>
  <si>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</si>
  <si>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</si>
  <si>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</si>
  <si>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</si>
  <si>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</si>
  <si>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</si>
  <si>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</si>
  <si>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</si>
  <si>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</si>
  <si>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</si>
  <si>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</si>
  <si>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</si>
  <si>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</si>
  <si>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</si>
  <si>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</si>
  <si>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</si>
  <si>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</si>
  <si>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</si>
  <si>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</si>
  <si>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</si>
  <si>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</si>
  <si>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</si>
  <si>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</si>
  <si>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</si>
  <si>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</si>
  <si>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</si>
  <si>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</si>
  <si>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</si>
  <si>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</si>
  <si>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</si>
  <si>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</si>
  <si>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</si>
  <si>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</si>
  <si>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</si>
  <si>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</si>
  <si>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</si>
  <si>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</si>
  <si>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</si>
  <si>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</si>
  <si>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</si>
  <si>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</si>
  <si>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</si>
  <si>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</si>
  <si>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</si>
  <si>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</si>
  <si>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</si>
  <si>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</si>
  <si>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</si>
  <si>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</si>
  <si>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</si>
  <si>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</si>
  <si>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</si>
  <si>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</si>
  <si>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</si>
  <si>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</si>
  <si>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</si>
  <si>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</si>
  <si>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</si>
  <si>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</si>
  <si>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</si>
  <si>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</si>
  <si>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</si>
  <si>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</si>
  <si>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</si>
  <si>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</si>
  <si>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</si>
  <si>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</si>
  <si>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</si>
  <si>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</si>
  <si>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</si>
  <si>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</si>
  <si>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</si>
  <si>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</si>
  <si>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</si>
  <si>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</si>
  <si>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</si>
  <si>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</si>
  <si>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</si>
  <si>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</si>
  <si>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</si>
  <si>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</si>
  <si>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</si>
  <si>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</si>
  <si>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</si>
  <si>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</si>
  <si>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</si>
  <si>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</si>
  <si>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</si>
  <si>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</si>
  <si>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</si>
  <si>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</si>
  <si>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</si>
  <si>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</si>
  <si>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</si>
  <si>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</si>
  <si>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</si>
  <si>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</si>
  <si>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</si>
  <si>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</si>
  <si>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</si>
  <si>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</si>
  <si>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</si>
  <si>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</si>
  <si>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</si>
  <si>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</si>
  <si>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</si>
  <si>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</si>
  <si>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</si>
  <si>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</si>
  <si>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</si>
  <si>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</si>
  <si>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</si>
  <si>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</si>
  <si>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</si>
  <si>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</si>
  <si>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</si>
  <si>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</si>
  <si>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</si>
  <si>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</si>
  <si>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</si>
  <si>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</si>
  <si>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</si>
  <si>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</si>
  <si>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</si>
  <si>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</si>
  <si>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</si>
  <si>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</si>
  <si>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</si>
  <si>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</si>
  <si>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</si>
  <si>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</si>
  <si>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</si>
  <si>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</si>
  <si>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</si>
  <si>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</si>
  <si>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</si>
  <si>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</si>
  <si>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</si>
  <si>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</si>
  <si>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</si>
  <si>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</si>
  <si>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</si>
  <si>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</si>
  <si>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</si>
  <si>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</si>
  <si>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</si>
  <si>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</si>
  <si>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</si>
  <si>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</si>
  <si>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</si>
  <si>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</si>
  <si>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</si>
  <si>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</si>
  <si>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</si>
  <si>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</si>
  <si>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</si>
  <si>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</si>
  <si>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</si>
  <si>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</si>
  <si>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</si>
  <si>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</si>
  <si>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</si>
  <si>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</si>
  <si>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</si>
  <si>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</si>
  <si>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</si>
  <si>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</si>
  <si>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</si>
  <si>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</si>
  <si>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</si>
  <si>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</si>
  <si>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</si>
  <si>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</si>
  <si>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</si>
  <si>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</si>
  <si>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</si>
  <si>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</si>
  <si>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</si>
  <si>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</si>
  <si>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</si>
  <si>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</si>
  <si>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</si>
  <si>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</si>
  <si>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</si>
  <si>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</si>
  <si>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</si>
  <si>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</si>
  <si>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</si>
  <si>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</si>
  <si>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</si>
  <si>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</si>
  <si>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</si>
  <si>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</si>
  <si>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</si>
  <si>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</si>
  <si>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</si>
  <si>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</si>
  <si>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</si>
  <si>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</si>
  <si>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</si>
  <si>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</si>
  <si>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</si>
  <si>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</si>
  <si>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</si>
  <si>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</si>
  <si>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</si>
  <si>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</si>
  <si>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</si>
  <si>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</si>
  <si>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</si>
  <si>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</si>
  <si>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</si>
  <si>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</si>
  <si>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</si>
  <si>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</si>
  <si>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</si>
  <si>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</si>
  <si>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</si>
  <si>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</si>
  <si>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</si>
  <si>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</si>
  <si>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</si>
  <si>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</si>
  <si>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</si>
  <si>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</si>
  <si>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</si>
  <si>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</si>
  <si>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</si>
  <si>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</si>
  <si>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</si>
  <si>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</si>
  <si>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</si>
  <si>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</si>
  <si>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</si>
  <si>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</si>
  <si>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</si>
  <si>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</si>
  <si>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</si>
  <si>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</si>
  <si>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</si>
  <si>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</si>
  <si>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</si>
  <si>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</si>
  <si>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</si>
  <si>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</si>
  <si>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</si>
  <si>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</si>
  <si>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</si>
  <si>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</si>
  <si>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</si>
  <si>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</si>
  <si>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</si>
  <si>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</si>
  <si>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</si>
  <si>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</si>
  <si>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</si>
  <si>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</si>
  <si>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</si>
  <si>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</si>
  <si>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</si>
  <si>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</si>
  <si>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</si>
  <si>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</si>
  <si>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</si>
  <si>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</si>
  <si>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</si>
  <si>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</si>
  <si>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</si>
  <si>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</si>
  <si>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</si>
  <si>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</si>
  <si>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</si>
  <si>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</si>
  <si>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</si>
  <si>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</si>
  <si>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</si>
  <si>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</si>
  <si>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</si>
  <si>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</si>
  <si>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</si>
  <si>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</si>
  <si>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</si>
  <si>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</si>
  <si>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</si>
  <si>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</si>
  <si>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</si>
  <si>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</si>
  <si>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</si>
  <si>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</si>
  <si>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</si>
  <si>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</si>
  <si>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</si>
  <si>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</si>
  <si>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</si>
  <si>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</si>
  <si>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</si>
  <si>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</si>
  <si>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</si>
  <si>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</si>
  <si>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</si>
  <si>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</si>
  <si>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</si>
  <si>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</si>
  <si>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</si>
  <si>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</si>
  <si>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</si>
  <si>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</si>
  <si>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</si>
  <si>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</si>
  <si>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</si>
  <si>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</si>
  <si>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</si>
  <si>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</si>
  <si>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</si>
  <si>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</si>
  <si>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</si>
  <si>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</si>
  <si>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</si>
  <si>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</si>
  <si>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</si>
  <si>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</si>
  <si>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</si>
  <si>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</si>
  <si>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</si>
  <si>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</si>
  <si>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</si>
  <si>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</si>
  <si>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</si>
  <si>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</si>
  <si>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</si>
  <si>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</si>
  <si>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</si>
  <si>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</si>
  <si>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</si>
  <si>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</si>
  <si>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</si>
  <si>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</si>
  <si>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</si>
  <si>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</si>
  <si>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</si>
  <si>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</si>
  <si>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</si>
  <si>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</si>
  <si>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</si>
  <si>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</si>
  <si>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</si>
  <si>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</si>
  <si>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</si>
  <si>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</si>
  <si>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</si>
  <si>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</si>
  <si>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</si>
  <si>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</si>
  <si>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</si>
  <si>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</si>
  <si>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</si>
  <si>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</si>
  <si>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</si>
  <si>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</si>
  <si>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</si>
  <si>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</si>
  <si>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</si>
  <si>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</si>
  <si>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</si>
  <si>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</si>
  <si>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</si>
  <si>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</si>
  <si>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</si>
  <si>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</si>
  <si>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</si>
  <si>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</si>
  <si>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</si>
  <si>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</si>
  <si>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</si>
  <si>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</si>
  <si>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</si>
  <si>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</si>
  <si>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</si>
  <si>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</si>
  <si>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</si>
  <si>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</si>
  <si>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</si>
  <si>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</si>
  <si>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</si>
  <si>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</si>
  <si>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</si>
  <si>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</si>
  <si>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</si>
  <si>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</si>
  <si>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</si>
  <si>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</si>
  <si>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</si>
  <si>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</si>
  <si>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</si>
  <si>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</si>
  <si>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</si>
  <si>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</si>
  <si>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</si>
  <si>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</si>
  <si>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</si>
  <si>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</si>
  <si>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</si>
  <si>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</si>
  <si>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</si>
  <si>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</si>
  <si>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</si>
  <si>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</si>
  <si>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</si>
  <si>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</si>
  <si>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</si>
  <si>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</si>
  <si>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</si>
  <si>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</si>
  <si>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</si>
  <si>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</si>
  <si>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</si>
  <si>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</si>
  <si>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</si>
  <si>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</si>
  <si>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</si>
  <si>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</si>
  <si>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</si>
  <si>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</si>
  <si>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</si>
  <si>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</si>
  <si>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</si>
  <si>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</si>
  <si>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</si>
  <si>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</si>
  <si>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</si>
  <si>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</si>
  <si>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</si>
  <si>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</si>
  <si>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</si>
  <si>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</si>
  <si>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</si>
  <si>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</si>
  <si>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</si>
  <si>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</si>
  <si>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</si>
  <si>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</si>
  <si>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</si>
  <si>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</si>
  <si>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</si>
  <si>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</si>
  <si>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</si>
  <si>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</si>
  <si>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</si>
  <si>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</si>
  <si>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</si>
  <si>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</si>
  <si>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</si>
  <si>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</si>
  <si>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</si>
  <si>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</si>
  <si>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</si>
  <si>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</si>
  <si>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</si>
  <si>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</si>
  <si>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</si>
  <si>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</si>
  <si>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</si>
  <si>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</si>
  <si>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</si>
  <si>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</si>
  <si>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</si>
  <si>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</si>
  <si>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</si>
  <si>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</si>
  <si>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</si>
  <si>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</si>
  <si>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</si>
  <si>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</si>
  <si>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</si>
  <si>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</si>
  <si>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</si>
  <si>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</si>
  <si>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</si>
  <si>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</si>
  <si>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</si>
  <si>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</si>
  <si>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</si>
  <si>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</si>
  <si>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</si>
  <si>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</si>
  <si>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</si>
  <si>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</si>
  <si>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</si>
  <si>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</si>
  <si>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</si>
  <si>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</si>
  <si>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</si>
  <si>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</si>
  <si>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</si>
  <si>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</si>
  <si>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</si>
  <si>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</si>
  <si>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</si>
  <si>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</si>
  <si>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</si>
  <si>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</si>
  <si>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</si>
  <si>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</si>
  <si>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</si>
  <si>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</si>
  <si>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</si>
  <si>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</si>
  <si>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</si>
  <si>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</si>
  <si>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</si>
  <si>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</si>
  <si>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</si>
  <si>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</si>
  <si>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</si>
  <si>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</si>
  <si>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</si>
  <si>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</si>
  <si>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</si>
  <si>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</si>
  <si>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</si>
  <si>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</si>
  <si>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</si>
  <si>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</si>
  <si>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</si>
  <si>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</si>
  <si>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</si>
  <si>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</si>
  <si>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</si>
  <si>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</si>
  <si>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</si>
  <si>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</si>
  <si>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</si>
  <si>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</si>
  <si>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</si>
  <si>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</si>
  <si>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</si>
  <si>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</si>
  <si>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</si>
  <si>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</si>
  <si>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</si>
  <si>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</si>
  <si>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</si>
  <si>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</si>
  <si>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</si>
  <si>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</si>
  <si>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</si>
  <si>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</si>
  <si>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</si>
  <si>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</si>
  <si>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</si>
  <si>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</si>
  <si>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</si>
  <si>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</si>
  <si>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</si>
  <si>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</si>
  <si>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</si>
  <si>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</si>
  <si>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</si>
  <si>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</si>
  <si>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</si>
  <si>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</si>
  <si>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</si>
  <si>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</si>
  <si>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</si>
  <si>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</si>
  <si>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</si>
  <si>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</si>
  <si>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</si>
  <si>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</si>
  <si>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</si>
  <si>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</si>
  <si>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</si>
  <si>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</si>
  <si>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</si>
  <si>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</si>
  <si>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</si>
  <si>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</si>
  <si>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</si>
  <si>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</si>
  <si>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</si>
  <si>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</si>
  <si>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</si>
  <si>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</si>
  <si>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</si>
  <si>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</si>
  <si>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</si>
  <si>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</si>
  <si>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</si>
  <si>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</si>
  <si>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</si>
  <si>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</si>
  <si>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</si>
  <si>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</si>
  <si>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</si>
  <si>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</si>
  <si>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</si>
  <si>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</si>
  <si>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</si>
  <si>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</si>
  <si>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</si>
  <si>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</si>
  <si>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</si>
  <si>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</si>
  <si>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</si>
  <si>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</si>
  <si>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</si>
  <si>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</si>
  <si>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</si>
  <si>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</si>
  <si>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</si>
  <si>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</si>
  <si>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</si>
  <si>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</si>
  <si>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</si>
  <si>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</si>
  <si>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</si>
  <si>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</si>
  <si>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</si>
  <si>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</si>
  <si>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</si>
  <si>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</si>
  <si>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</si>
  <si>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</si>
  <si>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</si>
  <si>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</si>
  <si>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</si>
  <si>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</si>
  <si>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</si>
  <si>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</si>
  <si>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</si>
  <si>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</si>
  <si>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</si>
  <si>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</si>
  <si>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</si>
  <si>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</si>
  <si>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</si>
  <si>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</si>
  <si>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</si>
  <si>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</si>
  <si>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</si>
  <si>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</si>
  <si>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</si>
  <si>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</si>
  <si>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</si>
  <si>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</si>
  <si>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</si>
  <si>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</si>
  <si>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</si>
  <si>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</si>
  <si>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</si>
  <si>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</si>
  <si>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</si>
  <si>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</si>
  <si>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</si>
  <si>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</si>
  <si>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</si>
  <si>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</si>
  <si>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</si>
  <si>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</si>
  <si>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</si>
  <si>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</si>
  <si>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</si>
  <si>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</si>
  <si>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</si>
  <si>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</si>
  <si>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</si>
  <si>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</si>
  <si>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</si>
  <si>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</si>
  <si>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</si>
  <si>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</si>
  <si>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</si>
  <si>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</si>
  <si>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</si>
  <si>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</si>
  <si>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</si>
  <si>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</si>
  <si>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</si>
  <si>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</si>
  <si>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</si>
  <si>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</si>
  <si>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</si>
  <si>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</si>
  <si>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</si>
  <si>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</si>
  <si>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</si>
  <si>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</si>
  <si>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</si>
  <si>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</si>
  <si>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</si>
  <si>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</si>
  <si>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</si>
  <si>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</si>
  <si>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</si>
  <si>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</si>
  <si>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</si>
  <si>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</si>
  <si>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</si>
  <si>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</si>
  <si>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</si>
  <si>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</si>
  <si>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</si>
  <si>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</si>
  <si>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</si>
  <si>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</si>
  <si>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</si>
  <si>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</si>
  <si>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</si>
  <si>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</si>
  <si>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</si>
  <si>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</si>
  <si>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</si>
  <si>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</si>
  <si>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</si>
  <si>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</si>
  <si>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</si>
  <si>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</si>
  <si>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</si>
  <si>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</si>
  <si>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</si>
  <si>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</si>
  <si>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</si>
  <si>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</si>
  <si>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</si>
  <si>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</si>
  <si>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</si>
  <si>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</si>
  <si>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</si>
  <si>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</si>
  <si>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</si>
  <si>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</si>
  <si>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</si>
  <si>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</si>
  <si>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</si>
  <si>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</si>
  <si>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</si>
  <si>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</si>
  <si>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</si>
  <si>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</si>
  <si>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</si>
  <si>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</si>
  <si>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</si>
  <si>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</si>
  <si>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</si>
  <si>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</si>
  <si>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</si>
  <si>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</si>
  <si>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</si>
  <si>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</si>
  <si>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</si>
  <si>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</si>
  <si>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</si>
  <si>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</si>
  <si>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</si>
  <si>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</si>
  <si>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</si>
  <si>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</si>
  <si>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</si>
  <si>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</si>
  <si>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</si>
  <si>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</si>
  <si>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</si>
  <si>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</si>
  <si>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</si>
  <si>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</si>
  <si>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</si>
  <si>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</si>
  <si>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</si>
  <si>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</si>
  <si>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</si>
  <si>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</si>
  <si>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</si>
  <si>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</si>
  <si>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</si>
  <si>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</si>
  <si>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</si>
  <si>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</si>
  <si>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</si>
  <si>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</si>
  <si>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</si>
  <si>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</si>
  <si>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</si>
  <si>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</si>
  <si>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</si>
  <si>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</si>
  <si>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</si>
  <si>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</si>
  <si>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</si>
  <si>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</si>
  <si>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</si>
  <si>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</si>
  <si>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</si>
  <si>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</si>
  <si>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</si>
  <si>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</si>
  <si>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</si>
  <si>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</si>
  <si>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</si>
  <si>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</si>
  <si>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</si>
  <si>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</si>
  <si>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</si>
  <si>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</si>
  <si>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</si>
  <si>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</si>
  <si>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</si>
  <si>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</si>
  <si>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</si>
  <si>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</si>
  <si>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</si>
  <si>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</si>
  <si>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</si>
  <si>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</si>
  <si>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</si>
  <si>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</si>
  <si>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</si>
  <si>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</si>
  <si>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</si>
  <si>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</si>
  <si>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</si>
  <si>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</si>
  <si>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</si>
  <si>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</si>
  <si>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</si>
  <si>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</si>
  <si>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</si>
  <si>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</si>
  <si>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</si>
  <si>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</si>
  <si>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</si>
  <si>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</si>
  <si>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</si>
  <si>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</si>
  <si>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</si>
  <si>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</si>
  <si>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</si>
  <si>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</si>
  <si>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</si>
  <si>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</si>
  <si>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</si>
  <si>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</si>
  <si>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</si>
  <si>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</si>
  <si>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</si>
  <si>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</si>
  <si>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</si>
  <si>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</si>
  <si>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</si>
  <si>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</si>
  <si>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</si>
  <si>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</si>
  <si>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</si>
  <si>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</si>
  <si>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</si>
  <si>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</si>
  <si>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</si>
  <si>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</si>
  <si>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</si>
  <si>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</si>
  <si>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</si>
  <si>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</si>
  <si>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</si>
  <si>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</si>
  <si>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</si>
  <si>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</si>
  <si>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</si>
  <si>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</si>
  <si>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</si>
  <si>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</si>
  <si>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</si>
  <si>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</si>
  <si>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</si>
  <si>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</si>
  <si>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</si>
  <si>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</si>
  <si>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</si>
  <si>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</si>
  <si>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</si>
  <si>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</si>
  <si>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</si>
  <si>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</si>
  <si>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</si>
  <si>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</si>
  <si>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</si>
  <si>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</si>
  <si>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</si>
  <si>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</si>
  <si>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</si>
  <si>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</si>
  <si>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</si>
  <si>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</si>
  <si>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</si>
  <si>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</si>
  <si>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</si>
  <si>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</si>
  <si>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</si>
  <si>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</si>
  <si>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</si>
  <si>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</si>
  <si>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</si>
  <si>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</si>
  <si>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</si>
  <si>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</si>
  <si>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</si>
  <si>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</si>
  <si>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</si>
  <si>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</si>
  <si>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</si>
  <si>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</si>
  <si>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</si>
  <si>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</si>
  <si>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</si>
  <si>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</si>
  <si>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</si>
  <si>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</si>
  <si>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</si>
  <si>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</si>
  <si>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</si>
  <si>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</si>
  <si>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</si>
  <si>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</si>
  <si>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</si>
  <si>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</si>
  <si>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</si>
  <si>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</si>
  <si>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</si>
  <si>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</si>
  <si>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</si>
  <si>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</si>
  <si>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</si>
  <si>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</si>
  <si>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</si>
  <si>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</si>
  <si>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</si>
  <si>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</si>
  <si>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</si>
  <si>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</si>
  <si>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</si>
  <si>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</si>
  <si>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</si>
  <si>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</si>
  <si>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</si>
  <si>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</si>
  <si>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</si>
  <si>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</si>
  <si>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</si>
  <si>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</si>
  <si>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</si>
  <si>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</si>
  <si>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</si>
  <si>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</si>
  <si>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</si>
  <si>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</si>
  <si>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</si>
  <si>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</si>
  <si>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</si>
  <si>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</si>
  <si>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</si>
  <si>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</si>
  <si>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</si>
  <si>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</si>
  <si>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</si>
  <si>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</si>
  <si>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</si>
  <si>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</si>
  <si>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</si>
  <si>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</si>
  <si>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</si>
  <si>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</si>
  <si>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</si>
  <si>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</si>
  <si>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</si>
  <si>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</si>
  <si>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</si>
  <si>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</si>
  <si>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</si>
  <si>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</si>
  <si>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</si>
  <si>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</si>
  <si>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</si>
  <si>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</si>
  <si>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</si>
  <si>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</si>
  <si>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</si>
  <si>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</si>
  <si>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</si>
  <si>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</si>
  <si>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</si>
  <si>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</si>
  <si>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</si>
  <si>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</si>
  <si>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</si>
  <si>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</si>
  <si>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</si>
  <si>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</si>
  <si>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</si>
  <si>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</si>
  <si>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</si>
  <si>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</si>
  <si>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</si>
  <si>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</si>
  <si>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</si>
  <si>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</si>
  <si>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</si>
  <si>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</si>
  <si>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</si>
  <si>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</si>
  <si>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</si>
  <si>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</si>
  <si>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</si>
  <si>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</si>
  <si>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</si>
  <si>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</si>
  <si>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</si>
  <si>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</si>
  <si>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</si>
  <si>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</si>
  <si>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</si>
  <si>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</si>
  <si>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</si>
  <si>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</si>
  <si>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</si>
  <si>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</si>
  <si>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</si>
  <si>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</si>
  <si>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</si>
  <si>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</si>
  <si>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</si>
  <si>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</si>
  <si>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</si>
  <si>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</si>
  <si>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</si>
  <si>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</si>
  <si>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</si>
  <si>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</si>
  <si>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</si>
  <si>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</si>
  <si>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</si>
  <si>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</si>
  <si>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</si>
  <si>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</si>
  <si>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</si>
  <si>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</si>
  <si>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</si>
  <si>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</si>
  <si>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</si>
  <si>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</si>
  <si>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</si>
  <si>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</si>
  <si>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</si>
  <si>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</si>
  <si>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</si>
  <si>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</si>
  <si>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</si>
  <si>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</si>
  <si>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</si>
  <si>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</si>
  <si>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</si>
  <si>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</si>
  <si>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</si>
  <si>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</si>
  <si>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</si>
  <si>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</si>
  <si>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</si>
  <si>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</si>
  <si>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</si>
  <si>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</si>
  <si>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</si>
  <si>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</si>
  <si>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</si>
  <si>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</si>
  <si>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</si>
  <si>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</si>
  <si>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</si>
  <si>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</si>
  <si>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</si>
  <si>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</si>
  <si>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</si>
  <si>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</si>
  <si>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</si>
  <si>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</si>
  <si>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</si>
  <si>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</si>
  <si>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</si>
  <si>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</si>
  <si>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</si>
  <si>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</si>
  <si>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</si>
  <si>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</si>
  <si>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</si>
  <si>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</si>
  <si>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</si>
  <si>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</si>
  <si>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</si>
  <si>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</si>
  <si>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</si>
  <si>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</si>
  <si>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</si>
  <si>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</si>
  <si>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</si>
  <si>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</si>
  <si>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</si>
  <si>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</si>
  <si>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</si>
  <si>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</si>
  <si>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</si>
  <si>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</si>
  <si>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</si>
  <si>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</si>
  <si>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</si>
  <si>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</si>
  <si>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</si>
  <si>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</si>
  <si>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</si>
  <si>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</si>
  <si>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</si>
  <si>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</si>
  <si>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</si>
  <si>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</si>
  <si>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</si>
  <si>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</si>
  <si>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</si>
  <si>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</si>
  <si>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</si>
  <si>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</si>
  <si>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</si>
  <si>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</si>
  <si>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</si>
  <si>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</si>
  <si>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</si>
  <si>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</si>
  <si>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</si>
  <si>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</si>
  <si>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</si>
  <si>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</si>
  <si>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</si>
  <si>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</si>
  <si>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</si>
  <si>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</si>
  <si>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</si>
  <si>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</si>
  <si>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</si>
  <si>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</si>
  <si>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</si>
  <si>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</si>
  <si>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</si>
  <si>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</si>
  <si>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</si>
  <si>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</si>
  <si>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</si>
  <si>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</si>
  <si>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</si>
  <si>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</si>
  <si>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</si>
  <si>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</si>
  <si>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</si>
  <si>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</si>
  <si>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</si>
  <si>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</si>
  <si>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</si>
  <si>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</si>
  <si>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</si>
  <si>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</si>
  <si>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</si>
  <si>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</si>
  <si>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</si>
  <si>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</si>
  <si>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</si>
  <si>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</si>
  <si>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</si>
  <si>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</si>
  <si>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</si>
  <si>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</si>
  <si>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</si>
  <si>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</si>
  <si>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</si>
  <si>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</si>
  <si>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</si>
  <si>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</si>
  <si>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</si>
  <si>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</si>
  <si>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</si>
  <si>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</si>
  <si>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</si>
  <si>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</si>
  <si>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</si>
  <si>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</si>
  <si>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</si>
  <si>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</si>
  <si>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</si>
  <si>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</si>
  <si>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</si>
  <si>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</si>
  <si>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</si>
  <si>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</si>
  <si>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</si>
  <si>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</si>
  <si>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</si>
  <si>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</si>
  <si>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</si>
  <si>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</si>
  <si>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</si>
  <si>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</si>
  <si>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</si>
  <si>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</si>
  <si>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</si>
  <si>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</si>
  <si>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</si>
  <si>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</si>
  <si>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</si>
  <si>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</si>
  <si>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</si>
  <si>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</si>
  <si>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</si>
  <si>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</si>
  <si>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</si>
  <si>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</si>
  <si>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</si>
  <si>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</si>
  <si>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</si>
  <si>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</si>
  <si>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</si>
  <si>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</si>
  <si>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</si>
  <si>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</si>
  <si>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</si>
  <si>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</si>
  <si>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</si>
  <si>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</si>
  <si>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</si>
  <si>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</si>
  <si>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</si>
  <si>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</si>
  <si>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</si>
  <si>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</si>
  <si>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</si>
  <si>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</si>
  <si>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</si>
  <si>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</si>
  <si>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</si>
  <si>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</si>
  <si>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</si>
  <si>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</si>
  <si>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</si>
  <si>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</si>
  <si>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</si>
  <si>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</si>
  <si>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</si>
  <si>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</si>
  <si>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</si>
  <si>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</si>
  <si>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</si>
  <si>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</si>
  <si>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</si>
  <si>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</si>
  <si>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</si>
  <si>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</si>
  <si>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</si>
  <si>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</si>
  <si>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</si>
  <si>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</si>
  <si>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</si>
  <si>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</si>
  <si>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</si>
  <si>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</si>
  <si>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</si>
  <si>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</si>
  <si>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</si>
  <si>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</si>
  <si>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</si>
  <si>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</si>
  <si>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</si>
  <si>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</si>
  <si>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</si>
  <si>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</si>
  <si>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</si>
  <si>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</si>
  <si>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</si>
  <si>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</si>
  <si>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</si>
  <si>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</si>
  <si>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</si>
  <si>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</si>
  <si>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</si>
  <si>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</si>
  <si>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</si>
  <si>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</si>
  <si>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</si>
  <si>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</si>
  <si>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</si>
  <si>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</si>
  <si>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</si>
  <si>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</si>
  <si>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</si>
  <si>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</si>
  <si>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</si>
  <si>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</si>
  <si>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</si>
  <si>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</si>
  <si>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</si>
  <si>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</si>
  <si>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</si>
  <si>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</si>
  <si>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</si>
  <si>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</si>
  <si>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</si>
  <si>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</si>
  <si>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</si>
  <si>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</si>
  <si>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</si>
  <si>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</si>
  <si>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</si>
  <si>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</si>
  <si>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</si>
  <si>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</si>
  <si>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</si>
  <si>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</si>
  <si>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</si>
  <si>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</si>
  <si>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</si>
  <si>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</si>
  <si>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</si>
  <si>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</si>
  <si>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</si>
  <si>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</si>
  <si>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</si>
  <si>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</si>
  <si>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</si>
  <si>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</si>
  <si>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</si>
  <si>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</si>
  <si>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</si>
  <si>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</si>
  <si>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</si>
  <si>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</si>
  <si>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</si>
  <si>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</si>
  <si>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</si>
  <si>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</si>
  <si>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</si>
  <si>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</si>
  <si>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</si>
  <si>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</si>
  <si>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</si>
  <si>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</si>
  <si>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</si>
  <si>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</si>
  <si>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</si>
  <si>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</si>
  <si>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</si>
  <si>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</si>
  <si>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</si>
  <si>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</si>
  <si>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</si>
  <si>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</si>
  <si>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</si>
  <si>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</si>
  <si>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</si>
  <si>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</si>
  <si>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</si>
  <si>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</si>
  <si>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</si>
  <si>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</si>
  <si>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</si>
  <si>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</si>
  <si>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</si>
  <si>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</si>
  <si>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</si>
  <si>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</si>
  <si>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</si>
  <si>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</si>
  <si>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</si>
  <si>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</si>
  <si>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</si>
  <si>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</si>
  <si>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</si>
  <si>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</si>
  <si>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</si>
  <si>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</si>
  <si>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</si>
  <si>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</si>
  <si>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</si>
  <si>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</si>
  <si>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</si>
  <si>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</si>
  <si>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</si>
  <si>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</si>
  <si>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</si>
  <si>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</si>
  <si>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</si>
  <si>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</si>
  <si>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</si>
  <si>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</si>
  <si>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</si>
  <si>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</si>
  <si>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</si>
  <si>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</si>
  <si>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</si>
  <si>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</si>
  <si>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</si>
  <si>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</si>
  <si>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</si>
  <si>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</si>
  <si>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</si>
  <si>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</si>
  <si>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</si>
  <si>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</si>
  <si>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</si>
  <si>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</si>
  <si>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</si>
  <si>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</si>
  <si>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</si>
  <si>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</si>
  <si>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</si>
  <si>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</si>
  <si>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</si>
  <si>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</si>
  <si>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</si>
  <si>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</si>
  <si>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</si>
  <si>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</si>
  <si>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</si>
  <si>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</si>
  <si>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</si>
  <si>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</si>
  <si>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</si>
  <si>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</si>
  <si>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</si>
  <si>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</si>
  <si>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</si>
  <si>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</si>
  <si>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</si>
  <si>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</si>
  <si>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</si>
  <si>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</si>
  <si>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</si>
  <si>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</si>
  <si>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</si>
  <si>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</si>
  <si>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</si>
  <si>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</si>
  <si>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</si>
  <si>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</si>
  <si>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</si>
  <si>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</si>
  <si>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</si>
  <si>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</si>
  <si>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</si>
  <si>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</si>
  <si>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</si>
  <si>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</si>
  <si>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</si>
  <si>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</si>
  <si>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</si>
  <si>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</si>
  <si>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</si>
  <si>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</si>
  <si>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</si>
  <si>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</si>
  <si>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</si>
  <si>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</si>
  <si>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</si>
  <si>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</si>
  <si>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</si>
  <si>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</si>
  <si>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</si>
  <si>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</si>
  <si>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</si>
  <si>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</si>
  <si>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</si>
  <si>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</si>
  <si>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</si>
  <si>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</si>
  <si>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</si>
  <si>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</si>
  <si>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</si>
  <si>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</si>
  <si>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</si>
  <si>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</si>
  <si>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</si>
  <si>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</si>
  <si>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</si>
  <si>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</si>
  <si>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</si>
  <si>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</si>
  <si>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</si>
  <si>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</si>
  <si>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</si>
  <si>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</si>
  <si>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</si>
  <si>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</si>
  <si>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</si>
  <si>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</si>
  <si>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</si>
  <si>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</si>
  <si>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</si>
  <si>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</si>
  <si>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</si>
  <si>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</si>
  <si>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</si>
  <si>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</si>
  <si>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</si>
  <si>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</si>
  <si>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</si>
  <si>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</si>
  <si>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</si>
  <si>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</si>
  <si>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</si>
  <si>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</si>
  <si>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</si>
  <si>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</si>
  <si>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</si>
  <si>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</si>
  <si>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</si>
  <si>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</si>
  <si>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</si>
  <si>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</si>
  <si>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</si>
  <si>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</si>
  <si>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</si>
  <si>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</si>
  <si>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</si>
  <si>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</si>
  <si>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</si>
  <si>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</si>
  <si>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</si>
  <si>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</si>
  <si>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</si>
  <si>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</si>
  <si>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</si>
  <si>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</si>
  <si>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</si>
  <si>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</si>
  <si>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</si>
  <si>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</si>
  <si>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</si>
  <si>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</si>
  <si>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</si>
  <si>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</si>
  <si>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</si>
  <si>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</si>
  <si>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</si>
  <si>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</si>
  <si>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</si>
  <si>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</si>
  <si>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</si>
  <si>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</si>
  <si>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</si>
  <si>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</si>
  <si>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</si>
  <si>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</si>
  <si>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</si>
  <si>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</si>
  <si>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</si>
  <si>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</si>
  <si>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</si>
  <si>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</si>
  <si>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</si>
  <si>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</si>
  <si>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</si>
  <si>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</si>
  <si>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</si>
  <si>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</si>
  <si>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</si>
  <si>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</si>
  <si>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</si>
  <si>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</si>
  <si>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</si>
  <si>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</si>
  <si>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</si>
  <si>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</si>
  <si>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</si>
  <si>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</si>
  <si>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</si>
  <si>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</si>
  <si>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</si>
  <si>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</si>
  <si>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</si>
  <si>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</si>
  <si>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</si>
  <si>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</si>
  <si>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</si>
  <si>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</si>
  <si>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</si>
  <si>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</si>
  <si>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</si>
  <si>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</si>
  <si>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</si>
  <si>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</si>
  <si>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</si>
  <si>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</si>
  <si>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</si>
  <si>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</si>
  <si>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</si>
  <si>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</si>
  <si>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</si>
  <si>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</si>
  <si>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</si>
  <si>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</si>
  <si>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</si>
  <si>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</si>
  <si>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</si>
  <si>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</si>
  <si>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</si>
  <si>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</si>
  <si>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</si>
  <si>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</si>
  <si>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</si>
  <si>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</si>
  <si>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</si>
  <si>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</si>
  <si>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</si>
  <si>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</si>
  <si>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</si>
  <si>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</si>
  <si>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</si>
  <si>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</si>
  <si>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</si>
  <si>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</si>
  <si>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</si>
  <si>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</si>
  <si>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</si>
  <si>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</si>
  <si>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</si>
  <si>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</si>
  <si>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</si>
  <si>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</si>
  <si>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</si>
  <si>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</si>
  <si>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</si>
  <si>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</si>
  <si>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</si>
  <si>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</si>
  <si>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</si>
  <si>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</si>
  <si>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</si>
  <si>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</si>
  <si>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</si>
  <si>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</si>
  <si>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</si>
  <si>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</si>
  <si>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</si>
  <si>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</si>
  <si>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</si>
  <si>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</si>
  <si>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</si>
  <si>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</si>
  <si>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</si>
  <si>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</si>
  <si>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</si>
  <si>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</si>
  <si>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</si>
  <si>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</si>
  <si>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</si>
  <si>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</si>
  <si>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</si>
  <si>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</si>
  <si>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</si>
  <si>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</si>
  <si>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</si>
  <si>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</si>
  <si>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</si>
  <si>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</si>
  <si>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</si>
  <si>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</si>
  <si>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</si>
  <si>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</si>
  <si>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</si>
  <si>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</si>
  <si>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</si>
  <si>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</si>
  <si>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</si>
  <si>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</si>
  <si>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</si>
  <si>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</si>
  <si>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</si>
  <si>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</si>
  <si>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</si>
  <si>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</si>
  <si>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</si>
  <si>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</si>
  <si>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</si>
  <si>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</si>
  <si>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</si>
  <si>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</si>
  <si>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</si>
  <si>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</si>
  <si>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</si>
  <si>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</si>
  <si>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</si>
  <si>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</si>
  <si>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</si>
  <si>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</si>
  <si>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</si>
  <si>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</si>
  <si>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</si>
  <si>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</si>
  <si>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</si>
  <si>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</si>
  <si>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</si>
  <si>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</si>
  <si>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</si>
  <si>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</si>
  <si>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</si>
  <si>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</si>
  <si>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</si>
  <si>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</si>
  <si>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</si>
  <si>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</si>
  <si>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</si>
  <si>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</si>
  <si>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</si>
  <si>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</si>
  <si>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</si>
  <si>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</si>
  <si>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</si>
  <si>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</si>
  <si>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</si>
  <si>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</si>
  <si>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</si>
  <si>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</si>
  <si>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</si>
  <si>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</si>
  <si>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</si>
  <si>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</si>
  <si>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</si>
  <si>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</si>
  <si>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</si>
  <si>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</si>
  <si>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</si>
  <si>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</si>
  <si>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</si>
  <si>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</si>
  <si>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</si>
  <si>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</si>
  <si>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</si>
  <si>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</si>
  <si>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</si>
  <si>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</si>
  <si>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</si>
  <si>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</si>
  <si>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</si>
  <si>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</si>
  <si>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</si>
  <si>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</si>
  <si>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</si>
  <si>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</si>
  <si>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</si>
  <si>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</si>
  <si>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</si>
  <si>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</si>
  <si>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</si>
  <si>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</si>
  <si>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</si>
  <si>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</si>
  <si>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</si>
  <si>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</si>
  <si>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</si>
  <si>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</si>
  <si>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</si>
  <si>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</si>
  <si>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</si>
  <si>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</si>
  <si>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</si>
  <si>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</si>
  <si>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</si>
  <si>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</si>
  <si>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</si>
  <si>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</si>
  <si>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</si>
  <si>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</si>
  <si>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</si>
  <si>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</si>
  <si>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</si>
  <si>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</si>
  <si>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</si>
  <si>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</si>
  <si>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</si>
  <si>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</si>
  <si>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</si>
  <si>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</si>
  <si>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</si>
  <si>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</si>
  <si>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</si>
  <si>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</si>
  <si>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</si>
  <si>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</si>
  <si>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</si>
  <si>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</si>
  <si>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</si>
  <si>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</si>
  <si>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</si>
  <si>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</si>
  <si>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</si>
  <si>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</si>
  <si>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</si>
  <si>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</si>
  <si>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</si>
  <si>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</si>
  <si>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</si>
  <si>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</si>
  <si>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</si>
  <si>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</si>
  <si>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</si>
  <si>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</si>
  <si>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</si>
  <si>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</si>
  <si>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</si>
  <si>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</si>
  <si>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</si>
  <si>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</si>
  <si>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</si>
  <si>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</si>
  <si>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</si>
  <si>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</si>
  <si>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</si>
  <si>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</si>
  <si>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</si>
  <si>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</si>
  <si>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</si>
  <si>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</si>
  <si>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</si>
  <si>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</si>
  <si>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</si>
  <si>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</si>
  <si>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</si>
  <si>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</si>
  <si>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</si>
  <si>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</si>
  <si>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</si>
  <si>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</si>
  <si>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</si>
  <si>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</si>
  <si>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</si>
  <si>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</si>
  <si>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</si>
  <si>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</si>
  <si>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</si>
  <si>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</si>
  <si>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</si>
  <si>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</si>
  <si>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</si>
  <si>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</si>
  <si>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</si>
  <si>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</si>
  <si>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</si>
  <si>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</si>
  <si>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</si>
  <si>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</si>
  <si>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</si>
  <si>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</si>
  <si>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</si>
  <si>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</si>
  <si>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</si>
  <si>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</si>
  <si>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</si>
  <si>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</si>
  <si>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</si>
  <si>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</si>
  <si>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</si>
  <si>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</si>
  <si>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</si>
  <si>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</si>
  <si>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</si>
  <si>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</si>
  <si>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</si>
  <si>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</si>
  <si>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</si>
  <si>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</si>
  <si>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</si>
  <si>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</si>
  <si>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</si>
  <si>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</si>
  <si>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</si>
  <si>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</si>
  <si>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</si>
  <si>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</si>
  <si>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</si>
  <si>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</si>
  <si>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</si>
  <si>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</si>
  <si>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</si>
  <si>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</si>
  <si>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</si>
  <si>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</si>
  <si>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</si>
  <si>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</si>
  <si>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</si>
  <si>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</si>
  <si>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</si>
  <si>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</si>
  <si>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</si>
  <si>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</si>
  <si>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</si>
  <si>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</si>
  <si>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</si>
  <si>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</si>
  <si>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</si>
  <si>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</si>
  <si>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</si>
  <si>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</si>
  <si>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</si>
  <si>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</si>
  <si>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</si>
  <si>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</si>
  <si>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</si>
  <si>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</si>
  <si>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</si>
  <si>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</si>
  <si>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</si>
  <si>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</si>
  <si>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</si>
  <si>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</si>
  <si>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</si>
  <si>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</si>
  <si>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</si>
  <si>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</si>
  <si>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</si>
  <si>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</si>
  <si>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</si>
  <si>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</si>
  <si>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</si>
  <si>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</si>
  <si>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</si>
  <si>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</si>
  <si>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</si>
  <si>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</si>
  <si>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</si>
  <si>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</si>
  <si>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</si>
  <si>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</si>
  <si>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</si>
  <si>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</si>
  <si>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</si>
  <si>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</si>
  <si>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</si>
  <si>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</si>
  <si>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</si>
  <si>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</si>
  <si>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</si>
  <si>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</si>
  <si>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</si>
  <si>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</si>
  <si>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</si>
  <si>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</si>
  <si>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</si>
  <si>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</si>
  <si>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</si>
  <si>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</si>
  <si>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</si>
  <si>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</si>
  <si>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</si>
  <si>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</si>
  <si>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</si>
  <si>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</si>
  <si>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</si>
  <si>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</si>
  <si>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</si>
  <si>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</si>
  <si>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</si>
  <si>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</si>
  <si>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</si>
  <si>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</si>
  <si>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</si>
  <si>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</si>
  <si>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</si>
  <si>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</si>
  <si>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</si>
  <si>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</si>
  <si>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</si>
  <si>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</si>
  <si>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</si>
  <si>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</si>
  <si>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</si>
  <si>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</si>
  <si>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</si>
  <si>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</si>
  <si>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</si>
  <si>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</si>
  <si>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</si>
  <si>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</si>
  <si>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</si>
  <si>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</si>
  <si>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</si>
  <si>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</si>
  <si>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</si>
  <si>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</si>
  <si>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</si>
  <si>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</si>
  <si>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</si>
  <si>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</si>
  <si>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</si>
  <si>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</si>
  <si>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</si>
  <si>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</si>
  <si>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</si>
  <si>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</si>
  <si>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</si>
  <si>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</si>
  <si>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</si>
  <si>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</si>
  <si>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</si>
  <si>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</si>
  <si>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</si>
  <si>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</si>
  <si>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</si>
  <si>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</si>
  <si>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</si>
  <si>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</si>
  <si>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</si>
  <si>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</si>
  <si>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</si>
  <si>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</si>
  <si>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</si>
  <si>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</si>
  <si>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</si>
  <si>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</si>
  <si>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</si>
  <si>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</si>
  <si>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</si>
  <si>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</si>
  <si>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</si>
  <si>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</si>
  <si>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</si>
  <si>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</si>
  <si>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</si>
  <si>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</si>
  <si>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</si>
  <si>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</si>
  <si>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</si>
  <si>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</si>
  <si>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</si>
  <si>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</si>
  <si>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</si>
  <si>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</si>
  <si>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</si>
  <si>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</si>
  <si>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</si>
  <si>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</si>
  <si>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</si>
  <si>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</si>
  <si>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</si>
  <si>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</si>
  <si>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</si>
  <si>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</si>
  <si>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</si>
  <si>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</si>
  <si>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</si>
  <si>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</si>
  <si>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</si>
  <si>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</si>
  <si>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</si>
  <si>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</si>
  <si>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</si>
  <si>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</si>
  <si>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</si>
  <si>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</si>
  <si>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</si>
  <si>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</si>
  <si>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</si>
  <si>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</si>
  <si>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</si>
  <si>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</si>
  <si>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</si>
  <si>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</si>
  <si>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</si>
  <si>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</si>
  <si>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</si>
  <si>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</si>
  <si>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</si>
  <si>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</si>
  <si>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</si>
  <si>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</si>
  <si>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</si>
  <si>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</si>
  <si>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</si>
  <si>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</si>
  <si>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</si>
  <si>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</si>
  <si>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</si>
  <si>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</si>
  <si>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</si>
  <si>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</si>
  <si>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</si>
  <si>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</si>
  <si>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</si>
  <si>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</si>
  <si>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</si>
  <si>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</si>
  <si>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</si>
  <si>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</si>
  <si>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</si>
  <si>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</si>
  <si>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</si>
  <si>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</si>
  <si>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</si>
  <si>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</si>
  <si>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</si>
  <si>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</si>
  <si>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</si>
  <si>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</si>
  <si>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</si>
  <si>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</si>
  <si>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</si>
  <si>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</si>
  <si>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</si>
  <si>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</si>
  <si>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</si>
  <si>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</si>
  <si>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</si>
  <si>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</si>
  <si>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</si>
  <si>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</si>
  <si>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</si>
  <si>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</si>
  <si>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</si>
  <si>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</si>
  <si>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</si>
  <si>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</si>
  <si>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</si>
  <si>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</si>
  <si>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</si>
  <si>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</si>
  <si>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</si>
  <si>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</si>
  <si>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</si>
  <si>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</si>
  <si>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</si>
  <si>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</si>
  <si>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</si>
  <si>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</si>
  <si>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</si>
  <si>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</si>
  <si>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</si>
  <si>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</si>
  <si>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</si>
  <si>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</si>
  <si>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</si>
  <si>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</si>
  <si>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</si>
  <si>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</si>
  <si>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</si>
  <si>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</si>
  <si>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</si>
  <si>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</si>
  <si>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</si>
  <si>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</si>
  <si>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</si>
  <si>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</si>
  <si>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</si>
  <si>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</si>
  <si>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</si>
  <si>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</si>
  <si>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</si>
  <si>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</si>
  <si>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</si>
  <si>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</si>
  <si>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</si>
  <si>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</si>
  <si>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</si>
  <si>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</si>
  <si>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</si>
  <si>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</si>
  <si>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</si>
  <si>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</si>
  <si>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</si>
  <si>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</si>
  <si>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</si>
  <si>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</si>
  <si>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</si>
  <si>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</si>
  <si>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</si>
  <si>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</si>
  <si>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</si>
  <si>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</si>
  <si>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</si>
  <si>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</si>
  <si>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</si>
  <si>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</si>
  <si>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</si>
  <si>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</si>
  <si>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</si>
  <si>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</si>
  <si>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</si>
  <si>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</si>
  <si>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</si>
  <si>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</si>
  <si>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</si>
  <si>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</si>
  <si>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</si>
  <si>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</si>
  <si>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</si>
  <si>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</si>
  <si>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</si>
  <si>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</si>
  <si>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</si>
  <si>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</si>
  <si>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</si>
  <si>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</si>
  <si>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</si>
  <si>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</si>
  <si>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</si>
  <si>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</si>
  <si>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</si>
  <si>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</si>
  <si>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</si>
  <si>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</si>
  <si>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</si>
  <si>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</si>
  <si>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</si>
  <si>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</si>
  <si>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</si>
  <si>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</si>
  <si>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</si>
  <si>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</si>
  <si>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</si>
  <si>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</si>
  <si>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</si>
  <si>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</si>
  <si>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</si>
  <si>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</si>
  <si>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</si>
  <si>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</si>
  <si>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</si>
  <si>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</si>
  <si>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</si>
  <si>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</si>
  <si>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</si>
  <si>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</si>
  <si>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</si>
  <si>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</si>
  <si>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</si>
  <si>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</si>
  <si>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</si>
  <si>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</si>
  <si>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</si>
  <si>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</si>
  <si>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</si>
  <si>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</si>
  <si>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</si>
  <si>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</si>
  <si>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</si>
  <si>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</si>
  <si>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</si>
  <si>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</si>
  <si>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</si>
  <si>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</si>
  <si>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</si>
  <si>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</si>
  <si>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</si>
  <si>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</si>
  <si>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</si>
  <si>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</si>
  <si>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</si>
  <si>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</si>
  <si>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</si>
  <si>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</si>
  <si>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</si>
  <si>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</si>
  <si>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</si>
  <si>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</si>
  <si>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</si>
  <si>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</si>
  <si>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</si>
  <si>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</si>
  <si>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</si>
  <si>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</si>
  <si>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</si>
  <si>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</si>
  <si>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</si>
  <si>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</si>
  <si>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</si>
  <si>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</si>
  <si>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</si>
  <si>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</si>
  <si>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</si>
  <si>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</si>
  <si>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</si>
  <si>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</si>
  <si>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</si>
  <si>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</si>
  <si>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</si>
  <si>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</si>
  <si>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</si>
  <si>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</si>
  <si>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</si>
  <si>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</si>
  <si>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</si>
  <si>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</si>
  <si>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</si>
  <si>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</si>
  <si>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</si>
  <si>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</si>
  <si>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</si>
  <si>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</si>
  <si>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</si>
  <si>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</si>
  <si>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</si>
  <si>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</si>
  <si>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</si>
  <si>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</si>
  <si>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</si>
  <si>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</si>
  <si>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</si>
  <si>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</si>
  <si>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</si>
  <si>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</si>
  <si>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</si>
  <si>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</si>
  <si>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</si>
  <si>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</si>
  <si>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</si>
  <si>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</si>
  <si>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</si>
  <si>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</si>
  <si>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</si>
  <si>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</si>
  <si>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</si>
  <si>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</si>
  <si>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</si>
  <si>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</si>
  <si>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</si>
  <si>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</si>
  <si>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</si>
  <si>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</si>
  <si>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</si>
  <si>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</si>
  <si>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</si>
  <si>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</si>
  <si>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</si>
  <si>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</si>
  <si>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</si>
  <si>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</si>
  <si>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</si>
  <si>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</si>
  <si>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</si>
  <si>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</si>
  <si>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</si>
  <si>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</si>
  <si>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</si>
  <si>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</si>
  <si>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</si>
  <si>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</si>
  <si>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</si>
  <si>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</si>
  <si>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</si>
  <si>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</si>
  <si>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</si>
  <si>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</si>
  <si>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</si>
  <si>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</si>
  <si>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</si>
  <si>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</si>
  <si>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</si>
  <si>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</si>
  <si>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</si>
  <si>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</si>
  <si>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</si>
  <si>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</si>
  <si>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</si>
  <si>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</si>
  <si>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</si>
  <si>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</si>
  <si>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</si>
  <si>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</si>
  <si>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</si>
  <si>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</si>
  <si>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</si>
  <si>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</si>
  <si>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</si>
  <si>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</si>
  <si>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</si>
  <si>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</si>
  <si>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</si>
  <si>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</si>
  <si>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</si>
  <si>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</si>
  <si>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</si>
  <si>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</si>
  <si>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</si>
  <si>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</si>
  <si>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</si>
  <si>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</si>
  <si>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</si>
  <si>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</si>
  <si>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</si>
  <si>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</si>
  <si>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</si>
  <si>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</si>
  <si>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</si>
  <si>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</si>
  <si>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</si>
  <si>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</si>
  <si>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</si>
  <si>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</si>
  <si>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</si>
  <si>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</si>
  <si>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</si>
  <si>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</si>
  <si>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</si>
  <si>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</si>
  <si>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</si>
  <si>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</si>
  <si>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</si>
  <si>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</si>
  <si>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</si>
  <si>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</si>
  <si>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</si>
  <si>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</si>
  <si>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</si>
  <si>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</si>
  <si>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</si>
  <si>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</si>
  <si>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</si>
  <si>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</si>
  <si>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</si>
  <si>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</si>
  <si>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</si>
  <si>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</si>
  <si>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</si>
  <si>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</si>
  <si>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</si>
  <si>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</si>
  <si>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</si>
  <si>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</si>
  <si>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</si>
  <si>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</si>
  <si>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</si>
  <si>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</si>
  <si>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</si>
  <si>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</si>
  <si>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</si>
  <si>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</si>
  <si>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</si>
  <si>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</si>
  <si>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</si>
  <si>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</si>
  <si>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</si>
  <si>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</si>
  <si>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</si>
  <si>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</si>
  <si>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</si>
  <si>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</si>
  <si>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</si>
  <si>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</si>
  <si>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</si>
  <si>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</si>
  <si>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</si>
  <si>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</si>
  <si>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</si>
  <si>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</si>
  <si>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</si>
  <si>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</si>
  <si>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</si>
  <si>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</si>
  <si>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</si>
  <si>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</si>
  <si>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</si>
  <si>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</si>
  <si>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</si>
  <si>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</si>
  <si>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</si>
  <si>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</si>
  <si>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</si>
  <si>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</si>
  <si>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</si>
  <si>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</si>
  <si>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</si>
  <si>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</si>
  <si>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</si>
  <si>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</si>
  <si>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</si>
  <si>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</si>
  <si>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</si>
  <si>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</si>
  <si>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</si>
  <si>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</si>
  <si>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</si>
  <si>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</si>
  <si>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</si>
  <si>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</si>
  <si>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</si>
  <si>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</si>
  <si>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</si>
  <si>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</si>
  <si>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</si>
  <si>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</si>
  <si>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</si>
  <si>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</si>
  <si>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</si>
  <si>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</si>
  <si>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</si>
  <si>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</si>
  <si>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</si>
  <si>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</si>
  <si>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</si>
  <si>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</si>
  <si>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</si>
  <si>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</si>
  <si>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</si>
  <si>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</si>
  <si>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</si>
  <si>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</si>
  <si>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</si>
  <si>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</si>
  <si>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</si>
  <si>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</si>
  <si>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</si>
  <si>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</si>
  <si>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</si>
  <si>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</si>
  <si>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</si>
  <si>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</si>
  <si>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</si>
  <si>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</si>
  <si>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</si>
  <si>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</si>
  <si>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</si>
  <si>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</si>
  <si>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</si>
  <si>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</si>
  <si>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</si>
  <si>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</si>
  <si>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</si>
  <si>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</si>
  <si>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</si>
  <si>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</si>
  <si>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</si>
  <si>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</si>
  <si>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</si>
  <si>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</si>
  <si>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</si>
  <si>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</si>
  <si>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</si>
  <si>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</si>
  <si>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</si>
  <si>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</si>
  <si>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</si>
  <si>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</si>
  <si>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</si>
  <si>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</si>
  <si>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</si>
  <si>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</si>
  <si>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</si>
  <si>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</si>
  <si>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</si>
  <si>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</si>
  <si>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</si>
  <si>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</si>
  <si>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</si>
  <si>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</si>
  <si>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</si>
  <si>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</si>
  <si>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</si>
  <si>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</si>
  <si>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</si>
  <si>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</si>
  <si>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</si>
  <si>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</si>
  <si>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</si>
  <si>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</si>
  <si>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</si>
  <si>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</si>
  <si>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</si>
  <si>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</si>
  <si>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</si>
  <si>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</si>
  <si>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</si>
  <si>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</si>
  <si>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</si>
  <si>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</si>
  <si>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</si>
  <si>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</si>
  <si>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</si>
  <si>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</si>
  <si>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</si>
  <si>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</si>
  <si>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</si>
  <si>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</si>
  <si>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</si>
  <si>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</si>
  <si>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</si>
  <si>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</si>
  <si>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</si>
  <si>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</si>
  <si>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</si>
  <si>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</si>
  <si>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</si>
  <si>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</si>
  <si>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</si>
  <si>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</si>
  <si>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</si>
  <si>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</si>
  <si>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</si>
  <si>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</si>
  <si>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</si>
  <si>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</si>
  <si>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</si>
  <si>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</si>
  <si>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</si>
  <si>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</si>
  <si>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</si>
  <si>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</si>
  <si>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</si>
  <si>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</si>
  <si>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</si>
  <si>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</si>
  <si>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</si>
  <si>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</si>
  <si>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</si>
  <si>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</si>
  <si>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</si>
  <si>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</si>
  <si>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</si>
  <si>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</si>
  <si>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</si>
  <si>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</si>
  <si>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</si>
  <si>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</si>
  <si>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</si>
  <si>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</si>
  <si>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</si>
  <si>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</si>
  <si>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</si>
  <si>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</si>
  <si>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</si>
  <si>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</si>
  <si>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</si>
  <si>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</si>
  <si>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</si>
  <si>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</si>
  <si>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</si>
  <si>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</si>
  <si>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</si>
  <si>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</si>
  <si>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</si>
  <si>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</si>
  <si>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</si>
  <si>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</si>
  <si>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</si>
  <si>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</si>
  <si>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</si>
  <si>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</si>
  <si>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</si>
  <si>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</si>
  <si>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</si>
  <si>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</si>
  <si>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</si>
  <si>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</si>
  <si>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</si>
  <si>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</si>
  <si>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</si>
  <si>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</si>
  <si>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</si>
  <si>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</si>
  <si>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</si>
  <si>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</si>
  <si>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</si>
  <si>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</si>
  <si>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</si>
  <si>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</si>
  <si>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</si>
  <si>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</si>
  <si>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</si>
  <si>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</si>
  <si>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</si>
  <si>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</si>
  <si>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</si>
  <si>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</si>
  <si>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</si>
  <si>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</si>
  <si>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</si>
  <si>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</si>
  <si>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</si>
  <si>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</si>
  <si>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</si>
  <si>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</si>
  <si>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</si>
  <si>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</si>
  <si>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</si>
  <si>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</si>
  <si>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</si>
  <si>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</si>
  <si>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</si>
  <si>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</si>
  <si>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</si>
  <si>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</si>
  <si>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</si>
  <si>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</si>
  <si>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</si>
  <si>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</si>
  <si>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</si>
  <si>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</si>
  <si>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</si>
  <si>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</si>
  <si>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</si>
  <si>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</si>
  <si>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</si>
  <si>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</si>
  <si>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</si>
  <si>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</si>
  <si>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</si>
  <si>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</si>
  <si>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</si>
  <si>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</si>
  <si>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</si>
  <si>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</si>
  <si>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</si>
  <si>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</si>
  <si>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</si>
  <si>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</si>
  <si>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</si>
  <si>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</si>
  <si>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</si>
  <si>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</si>
  <si>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</si>
  <si>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</si>
  <si>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</si>
  <si>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</si>
  <si>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</si>
  <si>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</si>
  <si>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</si>
  <si>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</si>
  <si>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</si>
  <si>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</si>
  <si>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</si>
  <si>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</si>
  <si>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</si>
  <si>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</si>
  <si>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</si>
  <si>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</si>
  <si>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</si>
  <si>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</si>
  <si>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</si>
  <si>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</si>
  <si>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</si>
  <si>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</si>
  <si>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</si>
  <si>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</si>
  <si>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</si>
  <si>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</si>
  <si>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</si>
  <si>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</si>
  <si>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</si>
  <si>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</si>
  <si>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</si>
  <si>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</si>
  <si>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</si>
  <si>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</si>
  <si>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</si>
  <si>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</si>
  <si>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</si>
  <si>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</si>
  <si>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</si>
  <si>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</si>
  <si>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</si>
  <si>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</si>
  <si>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</si>
  <si>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</si>
  <si>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</si>
  <si>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</si>
  <si>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</si>
  <si>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</si>
  <si>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</si>
  <si>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</si>
  <si>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</si>
  <si>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</si>
  <si>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</si>
  <si>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</si>
  <si>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</si>
  <si>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</si>
  <si>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</si>
  <si>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</si>
  <si>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</si>
  <si>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</si>
  <si>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</si>
  <si>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</si>
  <si>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</si>
  <si>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</si>
  <si>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</si>
  <si>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</si>
  <si>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</si>
  <si>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</si>
  <si>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</si>
  <si>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</si>
  <si>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</si>
  <si>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</si>
  <si>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</si>
  <si>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</si>
  <si>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</si>
  <si>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</si>
  <si>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</si>
  <si>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</si>
  <si>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</si>
  <si>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</si>
  <si>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</si>
  <si>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</si>
  <si>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</si>
  <si>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</si>
  <si>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</si>
  <si>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</si>
  <si>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</si>
  <si>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</si>
  <si>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</si>
  <si>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</si>
  <si>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</si>
  <si>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</si>
  <si>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</si>
  <si>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</si>
  <si>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</si>
  <si>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</si>
  <si>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</si>
  <si>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</si>
  <si>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</si>
  <si>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</si>
  <si>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</si>
  <si>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</si>
  <si>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</si>
  <si>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</si>
  <si>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</si>
  <si>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</si>
  <si>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</si>
  <si>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</si>
  <si>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</si>
  <si>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</si>
  <si>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</si>
  <si>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</si>
  <si>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</si>
  <si>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</si>
  <si>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</si>
  <si>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</si>
  <si>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</si>
  <si>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</si>
  <si>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</si>
  <si>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</si>
  <si>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</si>
  <si>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</si>
  <si>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</si>
  <si>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</si>
  <si>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</si>
  <si>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</si>
  <si>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</si>
  <si>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</si>
  <si>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</si>
  <si>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</si>
  <si>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</si>
  <si>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</si>
  <si>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</si>
  <si>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</si>
  <si>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</si>
  <si>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</si>
  <si>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</si>
  <si>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</si>
  <si>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</si>
  <si>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</si>
  <si>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</si>
  <si>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</si>
  <si>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</si>
  <si>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</si>
  <si>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</si>
  <si>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</si>
  <si>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</si>
  <si>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</si>
  <si>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</si>
  <si>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</si>
  <si>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</si>
  <si>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</si>
  <si>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</si>
  <si>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</si>
  <si>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</si>
  <si>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</si>
  <si>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</si>
  <si>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</si>
  <si>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</si>
  <si>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</si>
  <si>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</si>
  <si>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</si>
  <si>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</si>
  <si>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</si>
  <si>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</si>
  <si>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</si>
  <si>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</si>
  <si>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</si>
  <si>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</si>
  <si>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</si>
  <si>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</si>
  <si>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</si>
  <si>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</si>
  <si>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</si>
  <si>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</si>
  <si>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</si>
  <si>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</si>
  <si>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</si>
  <si>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</si>
  <si>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</si>
  <si>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</si>
  <si>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</si>
  <si>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</si>
  <si>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</si>
  <si>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</si>
  <si>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</si>
  <si>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</si>
  <si>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</si>
  <si>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</si>
  <si>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</si>
  <si>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</si>
  <si>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</si>
  <si>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</si>
  <si>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</si>
  <si>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</si>
  <si>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</si>
  <si>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</si>
  <si>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</si>
  <si>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</si>
  <si>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</si>
  <si>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</si>
  <si>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</si>
  <si>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</si>
  <si>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</si>
  <si>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</si>
  <si>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</si>
  <si>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</si>
  <si>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</si>
  <si>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</si>
  <si>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</si>
  <si>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</si>
  <si>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</si>
  <si>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</si>
  <si>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</si>
  <si>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</si>
  <si>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</si>
  <si>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</si>
  <si>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</si>
  <si>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</si>
  <si>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</si>
  <si>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</si>
  <si>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</si>
  <si>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</si>
  <si>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</si>
  <si>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</si>
  <si>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</si>
  <si>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</si>
  <si>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</si>
  <si>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</si>
  <si>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</si>
  <si>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</si>
  <si>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</si>
  <si>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</si>
  <si>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</si>
  <si>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</si>
  <si>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</si>
  <si>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</si>
  <si>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</si>
  <si>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</si>
  <si>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</si>
  <si>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</si>
  <si>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</si>
  <si>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</si>
  <si>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</si>
  <si>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</si>
  <si>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</si>
  <si>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</si>
  <si>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</si>
  <si>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</si>
  <si>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</si>
  <si>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</si>
  <si>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</si>
  <si>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</si>
  <si>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</si>
  <si>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</si>
  <si>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</si>
  <si>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</si>
  <si>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</si>
  <si>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</si>
  <si>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</si>
  <si>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</si>
  <si>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</si>
  <si>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</si>
  <si>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</si>
  <si>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</si>
  <si>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</si>
  <si>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</si>
  <si>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</si>
  <si>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</si>
  <si>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</si>
  <si>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</si>
  <si>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</si>
  <si>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</si>
  <si>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</si>
  <si>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</si>
  <si>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</si>
  <si>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</si>
  <si>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</si>
  <si>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</si>
  <si>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</si>
  <si>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</si>
  <si>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</si>
  <si>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</si>
  <si>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</si>
  <si>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</si>
  <si>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</si>
  <si>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</si>
  <si>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</si>
  <si>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</si>
  <si>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</si>
  <si>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</si>
  <si>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</si>
  <si>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</si>
  <si>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</si>
  <si>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</si>
  <si>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</si>
  <si>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</si>
  <si>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</si>
  <si>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</si>
  <si>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</si>
  <si>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</si>
  <si>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</si>
  <si>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</si>
  <si>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</si>
  <si>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</si>
  <si>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</si>
  <si>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</si>
  <si>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</si>
  <si>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</si>
  <si>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</si>
  <si>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</si>
  <si>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</si>
  <si>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</si>
  <si>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</si>
  <si>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</si>
  <si>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</si>
  <si>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</si>
  <si>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</si>
  <si>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</si>
  <si>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</si>
  <si>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</si>
  <si>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</si>
  <si>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</si>
  <si>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</si>
  <si>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</si>
  <si>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</si>
  <si>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</si>
  <si>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</si>
  <si>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</si>
  <si>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</si>
  <si>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</si>
  <si>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</si>
  <si>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</si>
  <si>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</si>
  <si>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</si>
  <si>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</si>
  <si>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</si>
  <si>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</si>
  <si>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</si>
  <si>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</si>
  <si>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</si>
  <si>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</si>
  <si>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</si>
  <si>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</si>
  <si>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</si>
  <si>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</si>
  <si>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</si>
  <si>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</si>
  <si>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</si>
  <si>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</si>
  <si>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</si>
  <si>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</si>
  <si>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</si>
  <si>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</si>
  <si>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</si>
  <si>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</si>
  <si>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</si>
  <si>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</si>
  <si>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</si>
  <si>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</si>
  <si>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</si>
  <si>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</si>
  <si>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</si>
  <si>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</si>
  <si>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</si>
  <si>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</si>
  <si>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</si>
  <si>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</si>
  <si>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</si>
  <si>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</si>
  <si>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</si>
  <si>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</si>
  <si>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</si>
  <si>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</si>
  <si>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</si>
  <si>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</si>
  <si>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</si>
  <si>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</si>
  <si>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</si>
  <si>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</si>
  <si>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</si>
  <si>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</si>
  <si>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</si>
  <si>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</si>
  <si>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</si>
  <si>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</si>
  <si>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</si>
  <si>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</si>
  <si>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</si>
  <si>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</si>
  <si>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</si>
  <si>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</si>
  <si>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</si>
  <si>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</si>
  <si>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</si>
  <si>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</si>
  <si>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</si>
  <si>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</si>
  <si>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</si>
  <si>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</si>
  <si>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</si>
  <si>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</si>
  <si>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</si>
  <si>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</si>
  <si>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</si>
  <si>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</si>
  <si>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</si>
  <si>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</si>
  <si>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</si>
  <si>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</si>
  <si>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</si>
  <si>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</si>
  <si>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</si>
  <si>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</si>
  <si>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</si>
  <si>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</si>
  <si>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</si>
  <si>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</si>
  <si>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</si>
  <si>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</si>
  <si>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</si>
  <si>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</si>
  <si>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</si>
  <si>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</si>
  <si>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</si>
  <si>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</si>
  <si>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</si>
  <si>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</si>
  <si>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</si>
  <si>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</si>
  <si>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</si>
  <si>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</si>
  <si>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</si>
  <si>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</si>
  <si>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</si>
  <si>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</si>
  <si>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</si>
  <si>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</si>
  <si>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</si>
  <si>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</si>
  <si>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</si>
  <si>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</si>
  <si>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</si>
  <si>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</si>
  <si>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</si>
  <si>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</si>
  <si>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</si>
  <si>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</si>
  <si>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</si>
  <si>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</si>
  <si>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</si>
  <si>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</si>
  <si>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</si>
  <si>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</si>
  <si>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</si>
  <si>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</si>
  <si>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</si>
  <si>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</si>
  <si>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</si>
  <si>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</si>
  <si>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</si>
  <si>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</si>
  <si>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</si>
  <si>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</si>
  <si>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</si>
  <si>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</si>
  <si>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</si>
  <si>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</si>
  <si>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</si>
  <si>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</si>
  <si>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</si>
  <si>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</si>
  <si>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</si>
  <si>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</si>
  <si>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</si>
  <si>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</si>
  <si>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</si>
  <si>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</si>
  <si>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</si>
  <si>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</si>
  <si>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</si>
  <si>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</si>
  <si>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</si>
  <si>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</si>
  <si>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</si>
  <si>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</si>
  <si>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</si>
  <si>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</si>
  <si>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</si>
  <si>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</si>
  <si>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</si>
  <si>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</si>
  <si>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</si>
  <si>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</si>
  <si>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</si>
  <si>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</si>
  <si>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</si>
  <si>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</si>
  <si>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</si>
  <si>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</si>
  <si>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</si>
  <si>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</si>
  <si>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</si>
  <si>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</si>
  <si>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</si>
  <si>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</si>
  <si>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</si>
  <si>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</si>
  <si>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</si>
  <si>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</si>
  <si>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</si>
  <si>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</si>
  <si>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</si>
  <si>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</si>
  <si>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</si>
  <si>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</si>
  <si>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</si>
  <si>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</si>
  <si>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</si>
  <si>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</si>
  <si>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</si>
  <si>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</si>
  <si>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</si>
  <si>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</si>
  <si>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</si>
  <si>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</si>
  <si>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</si>
  <si>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</si>
  <si>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</si>
  <si>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</si>
  <si>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</si>
  <si>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</si>
  <si>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</si>
  <si>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</si>
  <si>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</si>
  <si>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</si>
  <si>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</si>
  <si>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</si>
  <si>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</si>
  <si>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</si>
  <si>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</si>
  <si>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</si>
  <si>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</si>
  <si>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</si>
  <si>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</si>
  <si>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</si>
  <si>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</si>
  <si>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</si>
  <si>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</si>
  <si>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</si>
  <si>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</si>
  <si>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</si>
  <si>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</si>
  <si>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</si>
  <si>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</si>
  <si>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</si>
  <si>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</si>
  <si>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</si>
  <si>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</si>
  <si>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</si>
  <si>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</si>
  <si>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</si>
  <si>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</si>
  <si>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</si>
  <si>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</si>
  <si>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</si>
  <si>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</si>
  <si>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</si>
  <si>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</si>
  <si>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</si>
  <si>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</si>
  <si>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</si>
  <si>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</si>
  <si>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</si>
  <si>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</si>
  <si>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</si>
  <si>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</si>
  <si>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</si>
  <si>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</si>
  <si>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</si>
  <si>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</si>
  <si>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</si>
  <si>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</si>
  <si>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</si>
  <si>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</si>
  <si>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</si>
  <si>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</si>
  <si>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</si>
  <si>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</si>
  <si>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</si>
  <si>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</si>
  <si>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</si>
  <si>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</si>
  <si>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</si>
  <si>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</si>
  <si>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</si>
  <si>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</si>
  <si>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</si>
  <si>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</si>
  <si>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</si>
  <si>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</si>
  <si>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</si>
  <si>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</si>
  <si>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</si>
  <si>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</si>
  <si>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</si>
  <si>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</si>
  <si>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</si>
  <si>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</si>
  <si>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</si>
  <si>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</si>
  <si>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</si>
  <si>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</si>
  <si>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</si>
  <si>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</si>
  <si>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</si>
  <si>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</si>
  <si>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</si>
  <si>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</si>
  <si>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</si>
  <si>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</si>
  <si>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</si>
  <si>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</si>
  <si>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</si>
  <si>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</si>
  <si>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</si>
  <si>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</si>
  <si>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</si>
  <si>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</si>
  <si>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</si>
  <si>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</si>
  <si>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</si>
  <si>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</si>
  <si>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</si>
  <si>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</si>
  <si>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</si>
  <si>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</si>
  <si>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</si>
  <si>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</si>
  <si>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</si>
  <si>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</si>
  <si>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</si>
  <si>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</si>
  <si>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</si>
  <si>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</si>
  <si>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</si>
  <si>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</si>
  <si>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</si>
  <si>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</si>
  <si>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</si>
  <si>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</si>
  <si>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</si>
  <si>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</si>
  <si>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</si>
  <si>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</si>
  <si>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</si>
  <si>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</si>
  <si>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</si>
  <si>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</si>
  <si>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</si>
  <si>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</si>
  <si>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</si>
  <si>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</si>
  <si>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</si>
  <si>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</si>
  <si>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</si>
  <si>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</si>
  <si>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</si>
  <si>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</si>
  <si>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</si>
  <si>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</si>
  <si>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</si>
  <si>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</si>
  <si>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</si>
  <si>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</si>
  <si>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</si>
  <si>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</si>
  <si>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</si>
  <si>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</si>
  <si>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</si>
  <si>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</si>
  <si>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</si>
  <si>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</si>
  <si>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</si>
  <si>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</si>
  <si>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</si>
  <si>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</si>
  <si>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</si>
  <si>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</si>
  <si>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</si>
  <si>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</si>
  <si>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</si>
  <si>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</si>
  <si>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</si>
  <si>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</si>
  <si>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</si>
  <si>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</si>
  <si>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</si>
  <si>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</si>
  <si>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</si>
  <si>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</si>
  <si>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</si>
  <si>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</si>
  <si>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</si>
  <si>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</si>
  <si>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</si>
  <si>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</si>
  <si>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</si>
  <si>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</si>
  <si>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</si>
  <si>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</si>
  <si>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</si>
  <si>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</si>
  <si>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</si>
  <si>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</si>
  <si>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</si>
  <si>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</si>
  <si>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</si>
  <si>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</si>
  <si>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</si>
  <si>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</si>
  <si>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</si>
  <si>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</si>
  <si>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</si>
  <si>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</si>
  <si>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</si>
  <si>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</si>
  <si>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</si>
  <si>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</si>
  <si>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</si>
  <si>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</si>
  <si>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</si>
  <si>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</si>
  <si>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</si>
  <si>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</si>
  <si>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</si>
  <si>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</si>
  <si>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</si>
  <si>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</si>
  <si>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</si>
  <si>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</si>
  <si>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</si>
  <si>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</si>
  <si>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</si>
  <si>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</si>
  <si>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</si>
  <si>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</si>
  <si>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</si>
  <si>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</si>
  <si>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</si>
  <si>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</si>
  <si>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</si>
  <si>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</si>
  <si>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</si>
  <si>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</si>
  <si>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</si>
  <si>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</si>
  <si>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</si>
  <si>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</si>
  <si>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</si>
  <si>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</si>
  <si>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</si>
  <si>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</si>
  <si>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</si>
  <si>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</si>
  <si>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</si>
  <si>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</si>
  <si>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</si>
  <si>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</si>
  <si>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</si>
  <si>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</si>
  <si>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</si>
  <si>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</si>
  <si>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</si>
  <si>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</si>
  <si>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</si>
  <si>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</si>
  <si>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</si>
  <si>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</si>
  <si>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</si>
  <si>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</si>
  <si>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</si>
  <si>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</si>
  <si>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</si>
  <si>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</si>
  <si>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</si>
  <si>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</si>
  <si>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</si>
  <si>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</si>
  <si>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</si>
  <si>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</si>
  <si>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</si>
  <si>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</si>
  <si>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</si>
  <si>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</si>
  <si>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</si>
  <si>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</si>
  <si>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</si>
  <si>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</si>
  <si>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</si>
  <si>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</si>
  <si>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</si>
  <si>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</si>
  <si>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</si>
  <si>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</si>
  <si>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</si>
  <si>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</si>
  <si>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</si>
  <si>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</si>
  <si>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</si>
  <si>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</si>
  <si>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</si>
  <si>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</si>
  <si>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</si>
  <si>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</si>
  <si>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</si>
  <si>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</si>
  <si>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</si>
  <si>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</si>
  <si>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</si>
  <si>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</si>
  <si>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</si>
  <si>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</si>
  <si>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</si>
  <si>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</si>
  <si>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</si>
  <si>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</si>
  <si>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</si>
  <si>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</si>
  <si>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</si>
  <si>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</si>
  <si>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</si>
  <si>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</si>
  <si>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</si>
  <si>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</si>
  <si>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</si>
  <si>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</si>
  <si>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</si>
  <si>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</si>
  <si>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</si>
  <si>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</si>
  <si>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</si>
  <si>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</si>
  <si>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</si>
  <si>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</si>
  <si>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</si>
  <si>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</si>
  <si>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</si>
  <si>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</si>
  <si>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</si>
  <si>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</si>
  <si>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</si>
  <si>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</si>
  <si>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</si>
  <si>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</si>
  <si>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</si>
  <si>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</si>
  <si>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</si>
  <si>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</si>
  <si>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</si>
  <si>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</si>
  <si>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</si>
  <si>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</si>
  <si>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</si>
  <si>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</si>
  <si>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</si>
  <si>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</si>
  <si>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</si>
  <si>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</si>
  <si>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</si>
  <si>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</si>
  <si>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</si>
  <si>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</si>
  <si>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</si>
  <si>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</si>
  <si>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</si>
  <si>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</si>
  <si>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</si>
  <si>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</si>
  <si>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</si>
  <si>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</si>
  <si>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</si>
  <si>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</si>
  <si>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</si>
  <si>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</si>
  <si>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</si>
  <si>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</si>
  <si>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</si>
  <si>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</si>
  <si>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</si>
  <si>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</si>
  <si>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</si>
  <si>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</si>
  <si>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</si>
  <si>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</si>
  <si>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</si>
  <si>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</si>
  <si>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</si>
  <si>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</si>
  <si>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</si>
  <si>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</si>
  <si>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</si>
  <si>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</si>
  <si>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</si>
  <si>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</si>
  <si>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</si>
  <si>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</si>
  <si>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</si>
  <si>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</si>
  <si>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</si>
  <si>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</si>
  <si>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</si>
  <si>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</si>
  <si>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</si>
  <si>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</si>
  <si>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</si>
  <si>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</si>
  <si>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</si>
  <si>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</si>
  <si>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</si>
  <si>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</si>
  <si>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</si>
  <si>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</si>
  <si>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</si>
  <si>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</si>
  <si>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</si>
  <si>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</si>
  <si>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</si>
  <si>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</si>
  <si>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</si>
  <si>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</si>
  <si>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</si>
  <si>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</si>
  <si>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</si>
  <si>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</si>
  <si>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</si>
  <si>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</si>
  <si>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</si>
  <si>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</si>
  <si>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</si>
  <si>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</si>
  <si>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</si>
  <si>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</si>
  <si>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</si>
  <si>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</si>
  <si>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</si>
  <si>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</si>
  <si>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</si>
  <si>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</si>
  <si>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</si>
  <si>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</si>
  <si>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</si>
  <si>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</si>
  <si>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</si>
  <si>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</si>
  <si>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</si>
  <si>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</si>
  <si>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</si>
  <si>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</si>
  <si>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</si>
  <si>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</si>
  <si>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</si>
  <si>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</si>
  <si>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</si>
  <si>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</si>
  <si>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</si>
  <si>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</si>
  <si>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</si>
  <si>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</si>
  <si>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</si>
  <si>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</si>
  <si>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</si>
  <si>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</si>
  <si>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</si>
  <si>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</si>
  <si>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</si>
  <si>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</si>
  <si>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</si>
  <si>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</si>
  <si>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</si>
  <si>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</si>
  <si>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</si>
  <si>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</si>
  <si>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</si>
  <si>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</si>
  <si>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</si>
  <si>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</si>
  <si>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</si>
  <si>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</si>
  <si>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</si>
  <si>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</si>
  <si>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</si>
  <si>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</si>
  <si>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</si>
  <si>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</si>
  <si>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</si>
  <si>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</si>
  <si>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</si>
  <si>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</si>
  <si>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</si>
  <si>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</si>
  <si>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</si>
  <si>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</si>
  <si>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</si>
  <si>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</si>
  <si>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</si>
  <si>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</si>
  <si>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</si>
  <si>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</si>
  <si>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</si>
  <si>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</si>
  <si>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</si>
  <si>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</si>
  <si>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</si>
  <si>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</si>
  <si>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</si>
  <si>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</si>
  <si>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</si>
  <si>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</si>
  <si>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</si>
  <si>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</si>
  <si>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</si>
  <si>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</si>
  <si>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</si>
  <si>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</si>
  <si>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</si>
  <si>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</si>
  <si>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</si>
  <si>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</si>
  <si>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</si>
  <si>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</si>
  <si>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</si>
  <si>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</si>
  <si>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</si>
  <si>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</si>
  <si>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</si>
  <si>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</si>
  <si>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</si>
  <si>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</si>
  <si>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</si>
  <si>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</si>
  <si>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</si>
  <si>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</si>
  <si>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</si>
  <si>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</si>
  <si>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</si>
  <si>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</si>
  <si>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</si>
  <si>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</si>
  <si>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</si>
  <si>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</si>
  <si>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</si>
  <si>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</si>
  <si>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</si>
  <si>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</si>
  <si>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</si>
  <si>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</si>
  <si>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</si>
  <si>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</si>
  <si>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</si>
  <si>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</si>
  <si>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</si>
  <si>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</si>
  <si>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</si>
  <si>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</si>
  <si>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</si>
  <si>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</si>
  <si>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</si>
  <si>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</si>
  <si>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</si>
  <si>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</si>
  <si>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</si>
  <si>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</si>
  <si>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</si>
  <si>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</si>
  <si>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</si>
  <si>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</si>
  <si>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</si>
  <si>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</si>
  <si>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</si>
  <si>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</si>
  <si>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</si>
  <si>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</si>
  <si>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</si>
  <si>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</si>
  <si>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</si>
  <si>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</si>
  <si>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</si>
  <si>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</si>
  <si>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</si>
  <si>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</si>
  <si>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</si>
  <si>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</si>
  <si>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</si>
  <si>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</si>
  <si>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</si>
  <si>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</si>
  <si>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</si>
  <si>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</si>
  <si>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</si>
  <si>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</si>
  <si>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</si>
  <si>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</si>
  <si>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</si>
  <si>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</si>
  <si>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</si>
  <si>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</si>
  <si>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</si>
  <si>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</si>
  <si>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</si>
  <si>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</si>
  <si>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</si>
  <si>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</si>
  <si>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</si>
  <si>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</si>
  <si>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</si>
  <si>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</si>
  <si>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</si>
  <si>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</si>
  <si>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</si>
  <si>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</si>
  <si>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</si>
  <si>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</si>
  <si>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</si>
  <si>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</si>
  <si>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</si>
  <si>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</si>
  <si>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</si>
  <si>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</si>
  <si>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</si>
  <si>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</si>
  <si>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</si>
  <si>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</si>
  <si>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</si>
  <si>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</si>
  <si>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</si>
  <si>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</si>
  <si>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</si>
  <si>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</si>
  <si>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</si>
  <si>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</si>
  <si>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</si>
  <si>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</si>
  <si>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</si>
  <si>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</si>
  <si>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</si>
  <si>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</si>
  <si>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</si>
  <si>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</si>
  <si>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</si>
  <si>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</si>
  <si>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</si>
  <si>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</si>
  <si>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</si>
  <si>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</si>
  <si>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</si>
  <si>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</si>
  <si>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</si>
  <si>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</si>
  <si>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</si>
  <si>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</si>
  <si>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</si>
  <si>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</si>
  <si>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</si>
  <si>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</si>
  <si>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</si>
  <si>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</si>
  <si>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</si>
  <si>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</si>
  <si>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</si>
  <si>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</si>
  <si>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</si>
  <si>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</si>
  <si>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</si>
  <si>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</si>
  <si>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</si>
  <si>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</si>
  <si>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</si>
  <si>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</si>
  <si>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</si>
  <si>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</si>
  <si>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</si>
  <si>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</si>
  <si>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</si>
  <si>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</si>
  <si>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</si>
  <si>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</si>
  <si>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</si>
  <si>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</si>
  <si>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</si>
  <si>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</si>
  <si>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</si>
  <si>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</si>
  <si>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</si>
  <si>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</si>
  <si>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</si>
  <si>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</si>
  <si>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</si>
  <si>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</si>
  <si>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</si>
  <si>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</si>
  <si>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</si>
  <si>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</si>
  <si>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</si>
  <si>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</si>
  <si>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</si>
  <si>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</si>
  <si>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</si>
  <si>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</si>
  <si>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</si>
  <si>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</si>
  <si>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</si>
  <si>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</si>
  <si>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</si>
  <si>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</si>
  <si>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</si>
  <si>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</si>
  <si>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</si>
  <si>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</si>
  <si>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</si>
  <si>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</si>
  <si>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</si>
  <si>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</si>
  <si>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</si>
  <si>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</si>
  <si>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</si>
  <si>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</si>
  <si>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</si>
  <si>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</si>
  <si>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</si>
  <si>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</si>
  <si>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</si>
  <si>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</si>
  <si>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</si>
  <si>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</si>
  <si>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</si>
  <si>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</si>
  <si>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</si>
  <si>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</si>
  <si>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</si>
  <si>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</si>
  <si>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</si>
  <si>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</si>
  <si>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</si>
  <si>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</si>
  <si>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</si>
  <si>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</si>
  <si>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</si>
  <si>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</si>
  <si>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</si>
  <si>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</si>
  <si>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</si>
  <si>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</si>
  <si>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</si>
  <si>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</si>
  <si>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</si>
  <si>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</si>
  <si>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</si>
  <si>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</si>
  <si>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</si>
  <si>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</si>
  <si>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</si>
  <si>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</si>
  <si>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</si>
  <si>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</si>
  <si>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</si>
  <si>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</si>
  <si>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</si>
  <si>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</si>
  <si>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</si>
  <si>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</si>
  <si>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</si>
  <si>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</si>
  <si>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</si>
  <si>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</si>
  <si>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</si>
  <si>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</si>
  <si>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</si>
  <si>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</si>
  <si>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</si>
  <si>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</si>
  <si>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</si>
  <si>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</si>
  <si>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</si>
  <si>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</si>
  <si>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</si>
  <si>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</si>
  <si>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</si>
  <si>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</si>
  <si>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</si>
  <si>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</si>
  <si>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</si>
  <si>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</si>
  <si>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</si>
  <si>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</si>
  <si>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</si>
  <si>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</si>
  <si>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</si>
  <si>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</si>
  <si>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</si>
  <si>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</si>
  <si>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</si>
  <si>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</si>
  <si>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</si>
  <si>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</si>
  <si>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</si>
  <si>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</si>
  <si>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</si>
  <si>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</si>
  <si>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</si>
  <si>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</si>
  <si>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</si>
  <si>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</si>
  <si>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</si>
  <si>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</si>
  <si>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</si>
  <si>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</si>
  <si>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</si>
  <si>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</si>
  <si>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</si>
  <si>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</si>
  <si>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</si>
  <si>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</si>
  <si>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</si>
  <si>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</si>
  <si>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</si>
  <si>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</si>
  <si>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</si>
  <si>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</si>
  <si>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</si>
  <si>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</si>
  <si>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</si>
  <si>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</si>
  <si>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</si>
  <si>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</si>
  <si>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</si>
  <si>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</si>
  <si>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</si>
  <si>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</si>
  <si>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</si>
  <si>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</si>
  <si>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</si>
  <si>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</si>
  <si>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</si>
  <si>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</si>
  <si>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</si>
  <si>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</si>
  <si>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</si>
  <si>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</si>
  <si>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</si>
  <si>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</si>
  <si>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</si>
  <si>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</si>
  <si>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</si>
  <si>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</si>
  <si>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</si>
  <si>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</si>
  <si>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</si>
  <si>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</si>
  <si>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</si>
  <si>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</si>
  <si>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</si>
  <si>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</si>
  <si>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</si>
  <si>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</si>
  <si>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</si>
  <si>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</si>
  <si>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</si>
  <si>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</si>
  <si>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</si>
  <si>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</si>
  <si>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</si>
  <si>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</si>
  <si>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</si>
  <si>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</si>
  <si>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</si>
  <si>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</si>
  <si>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</si>
  <si>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</si>
  <si>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</si>
  <si>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</si>
  <si>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</si>
  <si>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</si>
  <si>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</si>
  <si>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</si>
  <si>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</si>
  <si>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</si>
  <si>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</si>
  <si>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</si>
  <si>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</si>
  <si>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</si>
  <si>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</si>
  <si>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</si>
  <si>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</si>
  <si>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</si>
  <si>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</si>
  <si>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</si>
  <si>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</si>
  <si>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</si>
  <si>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</si>
  <si>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</si>
  <si>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</si>
  <si>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</si>
  <si>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</si>
  <si>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</si>
  <si>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</si>
  <si>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</si>
  <si>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</si>
  <si>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</si>
  <si>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</si>
  <si>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</si>
  <si>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</si>
  <si>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</si>
  <si>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</si>
  <si>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</si>
  <si>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</si>
  <si>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</si>
  <si>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</si>
  <si>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</si>
  <si>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</si>
  <si>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</si>
  <si>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</si>
  <si>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</si>
  <si>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</si>
  <si>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</si>
  <si>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</si>
  <si>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</si>
  <si>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</si>
  <si>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</si>
  <si>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</si>
  <si>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</si>
  <si>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</si>
  <si>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</si>
  <si>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</si>
  <si>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</si>
  <si>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</si>
  <si>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</si>
  <si>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</si>
  <si>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</si>
  <si>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</si>
  <si>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</si>
  <si>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</si>
  <si>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</si>
  <si>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</si>
  <si>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</si>
  <si>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</si>
  <si>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</si>
  <si>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</si>
  <si>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</si>
  <si>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</si>
  <si>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</si>
  <si>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</si>
  <si>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</si>
  <si>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</si>
  <si>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</si>
  <si>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</si>
  <si>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</si>
  <si>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</si>
  <si>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</si>
  <si>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</si>
  <si>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</si>
  <si>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</si>
  <si>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</si>
  <si>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</si>
  <si>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</si>
  <si>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</si>
  <si>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</si>
  <si>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</si>
  <si>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</si>
  <si>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</si>
  <si>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</si>
  <si>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</si>
  <si>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</si>
  <si>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</si>
  <si>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</si>
  <si>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</si>
  <si>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</si>
  <si>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</si>
  <si>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</si>
  <si>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</si>
  <si>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</si>
  <si>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</si>
  <si>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</si>
  <si>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</si>
  <si>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</si>
  <si>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</si>
  <si>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</si>
  <si>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</si>
  <si>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</si>
  <si>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</si>
  <si>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</si>
  <si>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</si>
  <si>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</si>
  <si>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</si>
  <si>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</si>
  <si>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</si>
  <si>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</si>
  <si>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</si>
  <si>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</si>
  <si>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</si>
  <si>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</si>
  <si>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</si>
  <si>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</si>
  <si>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</si>
  <si>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</si>
  <si>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</si>
  <si>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</si>
  <si>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</si>
  <si>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</si>
  <si>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</si>
  <si>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</si>
  <si>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</si>
  <si>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</si>
  <si>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</si>
  <si>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</si>
  <si>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</si>
  <si>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</si>
  <si>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</si>
  <si>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</si>
  <si>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</si>
  <si>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</si>
  <si>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</si>
  <si>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</si>
  <si>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</si>
  <si>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</si>
  <si>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</si>
  <si>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</si>
  <si>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</si>
  <si>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</si>
  <si>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</si>
  <si>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</si>
  <si>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</si>
  <si>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</si>
  <si>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</si>
  <si>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</si>
  <si>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</si>
  <si>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</si>
  <si>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</si>
  <si>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</si>
  <si>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</si>
  <si>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</si>
  <si>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</si>
  <si>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</si>
  <si>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</si>
  <si>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</si>
  <si>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</si>
  <si>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</si>
  <si>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</si>
  <si>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</si>
  <si>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</si>
  <si>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</si>
  <si>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</si>
  <si>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</si>
  <si>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</si>
  <si>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</si>
  <si>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</si>
  <si>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</si>
  <si>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</si>
  <si>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</si>
  <si>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</si>
  <si>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</si>
  <si>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</si>
  <si>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</si>
  <si>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</si>
  <si>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</si>
  <si>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</si>
  <si>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</si>
  <si>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</si>
  <si>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</si>
  <si>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</si>
  <si>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</si>
  <si>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</si>
  <si>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</si>
  <si>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</si>
  <si>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</si>
  <si>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</si>
  <si>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</si>
  <si>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</si>
  <si>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</si>
  <si>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</si>
  <si>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</si>
  <si>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</si>
  <si>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</si>
  <si>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</si>
  <si>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</si>
  <si>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</si>
  <si>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</si>
  <si>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</si>
  <si>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</si>
  <si>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</si>
  <si>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</si>
  <si>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</si>
  <si>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</si>
  <si>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</si>
  <si>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</si>
  <si>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</si>
  <si>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</si>
  <si>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</si>
  <si>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</si>
  <si>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</si>
  <si>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</si>
  <si>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</si>
  <si>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</si>
  <si>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</si>
  <si>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</si>
  <si>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</si>
  <si>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</si>
  <si>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</si>
  <si>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</si>
  <si>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</si>
  <si>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</si>
  <si>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</si>
  <si>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</si>
  <si>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</si>
  <si>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</si>
  <si>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</si>
  <si>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</si>
  <si>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</si>
  <si>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</si>
  <si>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</si>
  <si>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</si>
  <si>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</si>
  <si>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</si>
  <si>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</si>
  <si>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</si>
  <si>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</si>
  <si>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</si>
  <si>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</si>
  <si>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</si>
  <si>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</si>
  <si>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</si>
  <si>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</si>
  <si>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</si>
  <si>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</si>
  <si>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</si>
  <si>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</si>
  <si>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</si>
  <si>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</si>
  <si>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</si>
  <si>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</si>
  <si>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</si>
  <si>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</si>
  <si>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</si>
  <si>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</si>
  <si>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</si>
  <si>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</si>
  <si>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</si>
  <si>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</si>
  <si>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</si>
  <si>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</si>
  <si>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</si>
  <si>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</si>
  <si>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</si>
  <si>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</si>
  <si>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</si>
  <si>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</si>
  <si>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</si>
  <si>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</si>
  <si>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</si>
  <si>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</si>
  <si>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</si>
  <si>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</si>
  <si>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</si>
  <si>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</si>
  <si>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</si>
  <si>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</si>
  <si>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</si>
  <si>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</si>
  <si>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</si>
  <si>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</si>
  <si>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</si>
  <si>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</si>
  <si>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</si>
  <si>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</si>
  <si>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</si>
  <si>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</si>
  <si>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</si>
  <si>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</si>
  <si>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</si>
  <si>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</si>
  <si>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</si>
  <si>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</si>
  <si>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</si>
  <si>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</si>
  <si>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</si>
  <si>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</si>
  <si>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</si>
  <si>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</si>
  <si>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</si>
  <si>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</si>
  <si>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</si>
  <si>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</si>
  <si>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</si>
  <si>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</si>
  <si>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</si>
  <si>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</si>
  <si>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</si>
  <si>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</si>
  <si>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</si>
  <si>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</si>
  <si>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</si>
  <si>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</si>
  <si>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</si>
  <si>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</si>
  <si>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</si>
  <si>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</si>
  <si>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</si>
  <si>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</si>
  <si>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</si>
  <si>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</si>
  <si>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</si>
  <si>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</si>
  <si>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</si>
  <si>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</si>
  <si>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</si>
  <si>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</si>
  <si>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</si>
  <si>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</si>
  <si>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</si>
  <si>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</si>
  <si>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</si>
  <si>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</si>
  <si>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</si>
  <si>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</si>
  <si>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</si>
  <si>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</si>
  <si>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</si>
  <si>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</si>
  <si>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</si>
  <si>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</si>
  <si>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</si>
  <si>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</si>
  <si>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</si>
  <si>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</si>
  <si>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</si>
  <si>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</si>
  <si>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</si>
  <si>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</si>
  <si>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</si>
  <si>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</si>
  <si>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</si>
  <si>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</si>
  <si>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</si>
  <si>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</si>
  <si>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</si>
  <si>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</si>
  <si>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</si>
  <si>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</si>
  <si>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</si>
  <si>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</si>
  <si>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</si>
  <si>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</si>
  <si>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</si>
  <si>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</si>
  <si>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</si>
  <si>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</si>
  <si>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</si>
  <si>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</si>
  <si>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</si>
  <si>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</si>
  <si>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</si>
  <si>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</si>
  <si>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</si>
  <si>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</si>
  <si>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</si>
  <si>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</si>
  <si>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</si>
  <si>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</si>
  <si>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</si>
  <si>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</si>
  <si>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</si>
  <si>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</si>
  <si>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</si>
  <si>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</si>
  <si>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</si>
  <si>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</si>
  <si>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</si>
  <si>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</si>
  <si>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</si>
  <si>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</si>
  <si>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</si>
  <si>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</si>
  <si>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</si>
  <si>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</si>
  <si>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</si>
  <si>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</si>
  <si>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</si>
  <si>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</si>
  <si>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</si>
  <si>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</si>
  <si>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</si>
  <si>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</si>
  <si>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</si>
  <si>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</si>
  <si>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</si>
  <si>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</si>
  <si>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</si>
  <si>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</si>
  <si>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</si>
  <si>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</si>
  <si>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</si>
  <si>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</si>
  <si>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</si>
  <si>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</si>
  <si>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</si>
  <si>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</si>
  <si>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</si>
  <si>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</si>
  <si>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</si>
  <si>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</si>
  <si>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</si>
  <si>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</si>
  <si>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</si>
  <si>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</si>
  <si>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</si>
  <si>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</si>
  <si>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</si>
  <si>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</si>
  <si>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</si>
  <si>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</si>
  <si>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</si>
  <si>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</si>
  <si>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</si>
  <si>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</si>
  <si>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</si>
  <si>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</si>
  <si>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</si>
  <si>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</si>
  <si>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</si>
  <si>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</si>
  <si>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</si>
  <si>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</si>
  <si>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</si>
  <si>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</si>
  <si>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</si>
  <si>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</si>
  <si>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</si>
  <si>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</si>
  <si>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</si>
  <si>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</si>
  <si>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</si>
  <si>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</si>
  <si>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</si>
  <si>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</si>
  <si>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</si>
  <si>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</si>
  <si>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</si>
  <si>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</si>
  <si>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</si>
  <si>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</si>
  <si>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</si>
  <si>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</si>
  <si>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</si>
  <si>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</si>
  <si>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</si>
  <si>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</si>
  <si>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</si>
  <si>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</si>
  <si>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</si>
  <si>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</si>
  <si>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</si>
  <si>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</si>
  <si>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</si>
  <si>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</si>
  <si>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</si>
  <si>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</si>
  <si>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</si>
  <si>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</si>
  <si>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</si>
  <si>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</si>
  <si>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</si>
  <si>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</si>
  <si>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</si>
  <si>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</si>
  <si>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</si>
  <si>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</si>
  <si>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</si>
  <si>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</si>
  <si>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</si>
  <si>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</si>
  <si>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</si>
  <si>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</si>
  <si>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</si>
  <si>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</si>
  <si>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</si>
  <si>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</si>
  <si>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</si>
  <si>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</si>
  <si>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</si>
  <si>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</si>
  <si>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</si>
  <si>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</si>
  <si>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</si>
  <si>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</si>
  <si>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</si>
  <si>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</si>
  <si>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</si>
  <si>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</si>
  <si>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</si>
  <si>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</si>
  <si>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</si>
  <si>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</si>
  <si>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</si>
  <si>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</si>
  <si>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</si>
  <si>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</si>
  <si>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</si>
  <si>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</si>
  <si>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</si>
  <si>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</si>
  <si>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</si>
  <si>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</si>
  <si>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</si>
  <si>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</si>
  <si>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</si>
  <si>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</si>
  <si>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</si>
  <si>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</si>
  <si>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</si>
  <si>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</si>
  <si>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</si>
  <si>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</si>
  <si>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</si>
  <si>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</si>
  <si>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</si>
  <si>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</si>
  <si>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</si>
  <si>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</si>
  <si>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</si>
  <si>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</si>
  <si>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</si>
  <si>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</si>
  <si>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</si>
  <si>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</si>
  <si>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</si>
  <si>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</si>
  <si>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</si>
  <si>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</si>
  <si>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</si>
  <si>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</si>
  <si>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</si>
  <si>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</si>
  <si>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</si>
  <si>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</si>
  <si>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</si>
  <si>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</si>
  <si>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</si>
  <si>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</si>
  <si>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</si>
  <si>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</si>
  <si>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</si>
  <si>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</si>
  <si>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</si>
  <si>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</si>
  <si>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</si>
  <si>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</si>
  <si>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</si>
  <si>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</si>
  <si>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</si>
  <si>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</si>
  <si>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</si>
  <si>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</si>
  <si>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</si>
  <si>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</si>
  <si>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</si>
  <si>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</si>
  <si>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</si>
  <si>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</si>
  <si>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</si>
  <si>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</si>
  <si>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</si>
  <si>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</si>
  <si>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</si>
  <si>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</si>
  <si>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</si>
  <si>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</si>
  <si>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</si>
  <si>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</si>
  <si>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</si>
  <si>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</si>
  <si>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</si>
  <si>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</si>
  <si>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</si>
  <si>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</si>
  <si>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</si>
  <si>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</si>
  <si>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</si>
  <si>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</si>
  <si>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</si>
  <si>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</si>
  <si>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</si>
  <si>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</si>
  <si>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</si>
  <si>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</si>
  <si>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</si>
  <si>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</si>
  <si>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</si>
  <si>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</si>
  <si>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</si>
  <si>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</si>
  <si>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</si>
  <si>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</si>
  <si>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</si>
  <si>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</si>
  <si>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</si>
  <si>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</si>
  <si>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</si>
  <si>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</si>
  <si>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</si>
  <si>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</si>
  <si>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</si>
  <si>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</si>
  <si>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</si>
  <si>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</si>
  <si>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</si>
  <si>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</si>
  <si>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</si>
  <si>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</si>
  <si>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</si>
  <si>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</si>
  <si>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</si>
  <si>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</si>
  <si>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</si>
  <si>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</si>
  <si>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</si>
  <si>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</si>
  <si>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</si>
  <si>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</si>
  <si>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</si>
  <si>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</si>
  <si>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</si>
  <si>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</si>
  <si>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</si>
  <si>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</si>
  <si>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</si>
  <si>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</si>
  <si>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</si>
  <si>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</si>
  <si>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</si>
  <si>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</si>
  <si>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</si>
  <si>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</si>
  <si>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</si>
  <si>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</si>
  <si>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</si>
  <si>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</si>
  <si>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</si>
  <si>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</si>
  <si>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</si>
  <si>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</si>
  <si>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</si>
  <si>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</si>
  <si>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</si>
  <si>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</si>
  <si>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</si>
  <si>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</si>
  <si>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</si>
  <si>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</si>
  <si>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</si>
  <si>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</si>
  <si>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</si>
  <si>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</si>
  <si>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</si>
  <si>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</si>
  <si>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</si>
  <si>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</si>
  <si>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</si>
  <si>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</si>
  <si>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</si>
  <si>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</si>
  <si>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</si>
  <si>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</si>
  <si>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</si>
  <si>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</si>
  <si>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</si>
  <si>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</si>
  <si>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</si>
  <si>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</si>
  <si>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</si>
  <si>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</si>
  <si>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</si>
  <si>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</si>
  <si>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</si>
  <si>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</si>
  <si>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</si>
  <si>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</si>
  <si>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</si>
  <si>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</si>
  <si>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</si>
  <si>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</si>
  <si>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</si>
  <si>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</si>
  <si>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</si>
  <si>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</si>
  <si>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</si>
  <si>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</si>
  <si>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</si>
  <si>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</si>
  <si>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</si>
  <si>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</si>
  <si>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</si>
  <si>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</si>
  <si>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</si>
  <si>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</si>
  <si>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</si>
  <si>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</si>
  <si>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</si>
  <si>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</si>
  <si>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</si>
  <si>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</si>
  <si>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</si>
  <si>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</si>
  <si>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</si>
  <si>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</si>
  <si>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</si>
  <si>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</si>
  <si>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</si>
  <si>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</si>
  <si>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</si>
  <si>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</si>
  <si>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</si>
  <si>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</si>
  <si>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</si>
  <si>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</si>
  <si>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</si>
  <si>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</si>
  <si>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</si>
  <si>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</si>
  <si>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</si>
  <si>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</si>
  <si>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</si>
  <si>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</si>
  <si>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</si>
  <si>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</si>
  <si>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</si>
  <si>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</si>
  <si>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</si>
  <si>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</si>
  <si>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</si>
  <si>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</si>
  <si>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</si>
  <si>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</si>
  <si>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</si>
  <si>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</si>
  <si>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</si>
  <si>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</si>
  <si>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</si>
  <si>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</si>
  <si>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</si>
  <si>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</si>
  <si>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</si>
  <si>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</si>
  <si>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</si>
  <si>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</si>
  <si>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</si>
  <si>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</si>
  <si>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</si>
  <si>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</si>
  <si>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</si>
  <si>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</si>
  <si>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</si>
  <si>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</si>
  <si>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</si>
  <si>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</si>
  <si>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</si>
  <si>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</si>
  <si>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</si>
  <si>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</si>
  <si>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</si>
  <si>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</si>
  <si>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</si>
  <si>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</si>
  <si>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</si>
  <si>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</si>
  <si>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</si>
  <si>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</si>
  <si>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</si>
  <si>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</si>
  <si>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</si>
  <si>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</si>
  <si>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</si>
  <si>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</si>
  <si>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</si>
  <si>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</si>
  <si>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</si>
  <si>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</si>
  <si>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</si>
  <si>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</si>
  <si>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</si>
  <si>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</si>
  <si>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</si>
  <si>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</si>
  <si>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</si>
  <si>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</si>
  <si>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</si>
  <si>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</si>
  <si>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</si>
  <si>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</si>
  <si>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</si>
  <si>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</si>
  <si>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</si>
  <si>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</si>
  <si>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</si>
  <si>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</si>
  <si>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</si>
  <si>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</si>
  <si>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</si>
  <si>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</si>
  <si>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</si>
  <si>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</si>
  <si>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</si>
  <si>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</si>
  <si>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</si>
  <si>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</si>
  <si>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</si>
  <si>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</si>
  <si>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</si>
  <si>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</si>
  <si>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</si>
  <si>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</si>
  <si>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</si>
  <si>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</si>
  <si>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</si>
  <si>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</si>
  <si>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</si>
  <si>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</si>
  <si>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</si>
  <si>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</si>
  <si>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</si>
  <si>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</si>
  <si>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</si>
  <si>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</si>
  <si>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</si>
  <si>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</si>
  <si>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</si>
  <si>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</si>
  <si>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</si>
  <si>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</si>
  <si>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</si>
  <si>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</si>
  <si>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</si>
  <si>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</si>
  <si>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</si>
  <si>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</si>
  <si>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</si>
  <si>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</si>
  <si>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</si>
  <si>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</si>
  <si>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</si>
  <si>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</si>
  <si>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</si>
  <si>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</si>
  <si>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</si>
  <si>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</si>
  <si>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</si>
  <si>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</si>
  <si>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</si>
  <si>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</si>
  <si>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</si>
  <si>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</si>
  <si>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</si>
  <si>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</si>
  <si>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</si>
  <si>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</si>
  <si>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</si>
  <si>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</si>
  <si>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</si>
  <si>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</si>
  <si>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</si>
  <si>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</si>
  <si>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</si>
  <si>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</si>
  <si>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</si>
  <si>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</si>
  <si>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</si>
  <si>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</si>
  <si>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</si>
  <si>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</si>
  <si>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</si>
  <si>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</si>
  <si>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</si>
  <si>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</si>
  <si>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</si>
  <si>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</si>
  <si>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</si>
  <si>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</si>
  <si>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</si>
  <si>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</si>
  <si>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</si>
  <si>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</si>
  <si>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</si>
  <si>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</si>
  <si>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</si>
  <si>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</si>
  <si>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</si>
  <si>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</si>
  <si>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</si>
  <si>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</si>
  <si>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</si>
  <si>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</si>
  <si>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</si>
  <si>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</si>
  <si>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</si>
  <si>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</si>
  <si>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</si>
  <si>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</si>
  <si>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</si>
  <si>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</si>
  <si>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</si>
  <si>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</si>
  <si>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</si>
  <si>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</si>
  <si>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</si>
  <si>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</si>
  <si>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</si>
  <si>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</si>
  <si>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</si>
  <si>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</si>
  <si>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</si>
  <si>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</si>
  <si>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</si>
  <si>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</si>
  <si>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</si>
  <si>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</si>
  <si>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</si>
  <si>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</si>
  <si>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</si>
  <si>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</si>
  <si>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</si>
  <si>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</si>
  <si>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</si>
  <si>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</si>
  <si>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</si>
  <si>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</si>
  <si>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</si>
  <si>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</si>
  <si>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</si>
  <si>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</si>
  <si>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</si>
  <si>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</si>
  <si>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</si>
  <si>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</si>
  <si>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</si>
  <si>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</si>
  <si>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</si>
  <si>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</si>
  <si>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</si>
  <si>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</si>
  <si>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</si>
  <si>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</si>
  <si>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</si>
  <si>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</si>
  <si>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</si>
  <si>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</si>
  <si>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</si>
  <si>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</si>
  <si>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</si>
  <si>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</si>
  <si>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</si>
  <si>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</si>
  <si>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</si>
  <si>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</si>
  <si>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</si>
  <si>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</si>
  <si>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</si>
  <si>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</si>
  <si>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</si>
  <si>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</si>
  <si>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</si>
  <si>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</si>
  <si>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</si>
  <si>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</si>
  <si>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</si>
  <si>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</si>
  <si>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</si>
  <si>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</si>
  <si>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</si>
  <si>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</si>
  <si>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</si>
  <si>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</si>
  <si>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</si>
  <si>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</si>
  <si>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</si>
  <si>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</si>
  <si>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</si>
  <si>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</si>
  <si>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</si>
  <si>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</si>
  <si>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</si>
  <si>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</si>
  <si>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</si>
  <si>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</si>
  <si>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</si>
  <si>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</si>
  <si>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</si>
  <si>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</si>
  <si>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</si>
  <si>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</si>
  <si>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</si>
  <si>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</si>
  <si>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</si>
  <si>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</si>
  <si>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</si>
  <si>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</si>
  <si>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</si>
  <si>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</si>
  <si>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</si>
  <si>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</si>
  <si>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</si>
  <si>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</si>
  <si>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</si>
  <si>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</si>
  <si>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</si>
  <si>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</si>
  <si>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</si>
  <si>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</si>
  <si>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</si>
  <si>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</si>
  <si>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</si>
  <si>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</si>
  <si>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</si>
  <si>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</si>
  <si>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</si>
  <si>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</si>
  <si>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</si>
  <si>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</si>
  <si>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</si>
  <si>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</si>
  <si>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</si>
  <si>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</si>
  <si>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</si>
  <si>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</si>
  <si>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</si>
  <si>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</si>
  <si>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</si>
  <si>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</si>
  <si>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</si>
  <si>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</si>
  <si>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</si>
  <si>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</si>
  <si>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</si>
  <si>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</si>
  <si>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</si>
  <si>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</si>
  <si>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</si>
  <si>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</si>
  <si>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</si>
  <si>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</si>
  <si>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</si>
  <si>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</si>
  <si>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</si>
  <si>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</si>
  <si>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</si>
  <si>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</si>
  <si>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</si>
  <si>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</si>
  <si>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</si>
  <si>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</si>
  <si>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</si>
  <si>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</si>
  <si>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</si>
  <si>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</si>
  <si>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</si>
  <si>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</si>
  <si>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</si>
  <si>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</si>
  <si>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</si>
  <si>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</si>
  <si>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</si>
  <si>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</si>
  <si>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</si>
  <si>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</si>
  <si>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</si>
  <si>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</si>
  <si>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</si>
  <si>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</si>
  <si>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</si>
  <si>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</si>
  <si>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</si>
  <si>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</si>
  <si>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</si>
  <si>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</si>
  <si>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</si>
  <si>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</si>
  <si>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</si>
  <si>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</si>
  <si>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</si>
  <si>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</si>
  <si>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</si>
  <si>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</si>
  <si>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</si>
  <si>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</si>
  <si>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</si>
  <si>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</si>
  <si>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</si>
  <si>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</si>
  <si>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</si>
  <si>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</si>
  <si>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</si>
  <si>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</si>
  <si>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</si>
  <si>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</si>
  <si>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</si>
  <si>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</si>
  <si>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</si>
  <si>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</si>
  <si>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</si>
  <si>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</si>
  <si>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</si>
  <si>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</si>
  <si>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</si>
  <si>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</si>
  <si>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</si>
  <si>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</si>
  <si>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</si>
  <si>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</si>
  <si>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</si>
  <si>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</si>
  <si>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</si>
  <si>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</si>
  <si>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</si>
  <si>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</si>
  <si>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</si>
  <si>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</si>
  <si>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</si>
  <si>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</si>
  <si>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</si>
  <si>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</si>
  <si>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</si>
  <si>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</si>
  <si>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</si>
  <si>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</si>
  <si>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</si>
  <si>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</si>
  <si>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</si>
  <si>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</si>
  <si>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</si>
  <si>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</si>
  <si>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</si>
  <si>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</si>
  <si>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</si>
  <si>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</si>
  <si>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</si>
  <si>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</si>
  <si>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</si>
  <si>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</si>
  <si>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</si>
  <si>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</si>
  <si>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</si>
  <si>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</si>
  <si>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</si>
  <si>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</si>
  <si>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</si>
  <si>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</si>
  <si>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</si>
  <si>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</si>
  <si>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</si>
  <si>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</si>
  <si>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</si>
  <si>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</si>
  <si>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</si>
  <si>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</si>
  <si>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</si>
  <si>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</si>
  <si>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</si>
  <si>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</si>
  <si>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</si>
  <si>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</si>
  <si>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</si>
  <si>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</si>
  <si>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</si>
  <si>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</si>
  <si>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</si>
  <si>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</si>
  <si>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</si>
  <si>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</si>
  <si>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</si>
  <si>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</si>
  <si>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</si>
  <si>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</si>
  <si>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</si>
  <si>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</si>
  <si>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</si>
  <si>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</si>
  <si>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</si>
  <si>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</si>
  <si>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</si>
  <si>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</si>
  <si>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</si>
  <si>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</si>
  <si>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</si>
  <si>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</si>
  <si>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</si>
  <si>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</si>
  <si>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</si>
  <si>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</si>
  <si>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</si>
  <si>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</si>
  <si>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</si>
  <si>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</si>
  <si>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</si>
  <si>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</si>
  <si>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</si>
  <si>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</si>
  <si>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</si>
  <si>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</si>
  <si>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</si>
  <si>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</si>
  <si>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</si>
  <si>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</si>
  <si>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</si>
  <si>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</si>
  <si>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</si>
  <si>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</si>
  <si>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</si>
  <si>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</si>
  <si>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</si>
  <si>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</si>
  <si>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</si>
  <si>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</si>
  <si>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</si>
  <si>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</si>
  <si>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</si>
  <si>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</si>
  <si>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</si>
  <si>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</si>
  <si>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</si>
  <si>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</si>
  <si>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</si>
  <si>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</si>
  <si>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</si>
  <si>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</si>
  <si>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</si>
  <si>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</si>
  <si>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</si>
  <si>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</si>
  <si>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</si>
  <si>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</si>
  <si>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</si>
  <si>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</si>
  <si>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</si>
  <si>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</si>
  <si>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</si>
  <si>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</si>
  <si>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</si>
  <si>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</si>
  <si>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</si>
  <si>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</si>
  <si>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</si>
  <si>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</si>
  <si>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</si>
  <si>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</si>
  <si>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</si>
  <si>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</si>
  <si>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</si>
  <si>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</si>
  <si>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</si>
  <si>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</si>
  <si>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</si>
  <si>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</si>
  <si>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</si>
  <si>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</si>
  <si>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</si>
  <si>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</si>
  <si>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</si>
  <si>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</si>
  <si>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</si>
  <si>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</si>
  <si>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</si>
  <si>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</si>
  <si>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</si>
  <si>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</si>
  <si>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</si>
  <si>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</si>
  <si>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</si>
  <si>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</si>
  <si>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</si>
  <si>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</si>
  <si>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</si>
  <si>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</si>
  <si>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</si>
  <si>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</si>
  <si>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</si>
  <si>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</si>
  <si>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</si>
  <si>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</si>
  <si>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</si>
  <si>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</si>
  <si>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</si>
  <si>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</si>
  <si>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</si>
  <si>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</si>
  <si>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</si>
  <si>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</si>
  <si>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</si>
  <si>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</si>
  <si>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</si>
  <si>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</si>
  <si>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</si>
  <si>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</si>
  <si>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</si>
  <si>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</si>
  <si>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</si>
  <si>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</si>
  <si>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</si>
  <si>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</si>
  <si>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</si>
  <si>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</si>
  <si>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</si>
  <si>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</si>
  <si>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</si>
  <si>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</si>
  <si>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</si>
  <si>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</si>
  <si>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</si>
  <si>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</si>
  <si>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</si>
  <si>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</si>
  <si>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</si>
  <si>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</si>
  <si>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</si>
  <si>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</si>
  <si>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</si>
  <si>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</si>
  <si>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</si>
  <si>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</si>
  <si>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</si>
  <si>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</si>
  <si>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</si>
  <si>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</si>
  <si>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</si>
  <si>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</si>
  <si>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</si>
  <si>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</si>
  <si>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</si>
  <si>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</si>
  <si>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</si>
  <si>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</si>
  <si>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</si>
  <si>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</si>
  <si>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</si>
  <si>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</si>
  <si>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</si>
  <si>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</si>
  <si>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</si>
  <si>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</si>
  <si>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</si>
  <si>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</si>
  <si>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</si>
  <si>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</si>
  <si>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</si>
  <si>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</si>
  <si>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</si>
  <si>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</si>
  <si>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</si>
  <si>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</si>
  <si>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</si>
  <si>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</si>
  <si>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</si>
  <si>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</si>
  <si>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</si>
  <si>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</si>
  <si>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</si>
  <si>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</si>
  <si>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</si>
  <si>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</si>
  <si>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</si>
  <si>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</si>
  <si>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</si>
  <si>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</si>
  <si>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</si>
  <si>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</si>
  <si>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</si>
  <si>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</si>
  <si>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</si>
  <si>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</si>
  <si>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</si>
  <si>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</si>
  <si>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</si>
  <si>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</si>
  <si>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</si>
  <si>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</si>
  <si>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</si>
  <si>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</si>
  <si>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</si>
  <si>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</si>
  <si>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</si>
  <si>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</si>
  <si>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</si>
  <si>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</si>
  <si>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</si>
  <si>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</si>
  <si>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</si>
  <si>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</si>
  <si>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</si>
  <si>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</si>
  <si>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</si>
  <si>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</si>
  <si>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</si>
  <si>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</si>
  <si>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</si>
  <si>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</si>
  <si>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</si>
  <si>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</si>
  <si>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</si>
  <si>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</si>
  <si>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</si>
  <si>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</si>
  <si>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</si>
  <si>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</si>
  <si>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</si>
  <si>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</si>
  <si>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</si>
  <si>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</si>
  <si>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</si>
  <si>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</si>
  <si>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</si>
  <si>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</si>
  <si>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</si>
  <si>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</si>
  <si>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</si>
  <si>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</si>
  <si>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</si>
  <si>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</si>
  <si>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</si>
  <si>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</si>
  <si>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</si>
  <si>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</si>
  <si>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</si>
  <si>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</si>
  <si>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</si>
  <si>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</si>
  <si>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</si>
  <si>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</si>
  <si>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</si>
  <si>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</si>
  <si>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</si>
  <si>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</si>
  <si>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</si>
  <si>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</si>
  <si>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</si>
  <si>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</si>
  <si>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</si>
  <si>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</si>
  <si>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</si>
  <si>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</si>
  <si>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</si>
  <si>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</si>
  <si>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</si>
  <si>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</si>
  <si>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</si>
  <si>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</si>
  <si>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</si>
  <si>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</si>
  <si>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</si>
  <si>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</si>
  <si>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</si>
  <si>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</si>
  <si>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</si>
  <si>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</si>
  <si>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</si>
  <si>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</si>
  <si>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</si>
  <si>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</si>
  <si>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</si>
  <si>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</si>
  <si>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</si>
  <si>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</si>
  <si>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</si>
  <si>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</si>
  <si>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</si>
  <si>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</si>
  <si>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</si>
  <si>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</si>
  <si>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</si>
  <si>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</si>
  <si>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</si>
  <si>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</si>
  <si>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</si>
  <si>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</si>
  <si>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</si>
  <si>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</si>
  <si>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</si>
  <si>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</si>
  <si>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</si>
  <si>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</si>
  <si>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</si>
  <si>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</si>
  <si>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</si>
  <si>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</si>
  <si>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</si>
  <si>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</si>
  <si>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</si>
  <si>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</si>
  <si>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</si>
  <si>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</si>
  <si>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</si>
  <si>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</si>
  <si>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</si>
  <si>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</si>
  <si>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</si>
  <si>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</si>
  <si>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</si>
  <si>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</si>
  <si>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</si>
  <si>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</si>
  <si>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</si>
  <si>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</si>
  <si>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</si>
  <si>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</si>
  <si>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</si>
  <si>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</si>
  <si>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</si>
  <si>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</si>
  <si>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</si>
  <si>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</si>
  <si>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</si>
  <si>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</si>
  <si>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</si>
  <si>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</si>
  <si>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</si>
  <si>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</si>
  <si>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</si>
  <si>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</si>
  <si>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</si>
  <si>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</si>
  <si>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</si>
  <si>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</si>
  <si>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</si>
  <si>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</si>
  <si>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</si>
  <si>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</si>
  <si>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</si>
  <si>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</si>
  <si>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</si>
  <si>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</si>
  <si>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</si>
  <si>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</si>
  <si>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</si>
  <si>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</si>
  <si>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</si>
  <si>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</si>
  <si>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</si>
  <si>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</si>
  <si>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</si>
  <si>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</si>
  <si>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</si>
  <si>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</si>
  <si>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</si>
  <si>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</si>
  <si>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</si>
  <si>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</si>
  <si>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</si>
  <si>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</si>
  <si>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</si>
  <si>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</si>
  <si>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</si>
  <si>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</si>
  <si>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</si>
  <si>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</si>
  <si>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</si>
  <si>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</si>
  <si>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</si>
  <si>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</si>
  <si>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</si>
  <si>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</si>
  <si>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</si>
  <si>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</si>
  <si>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</si>
  <si>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</si>
  <si>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</si>
  <si>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</si>
  <si>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</si>
  <si>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</si>
  <si>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</si>
  <si>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</si>
  <si>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</si>
  <si>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</si>
  <si>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</si>
  <si>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</si>
  <si>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</si>
  <si>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</si>
  <si>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</si>
  <si>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</si>
  <si>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</si>
  <si>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</si>
  <si>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</si>
  <si>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</si>
  <si>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</si>
  <si>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</si>
  <si>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</si>
  <si>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</si>
  <si>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</si>
  <si>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</si>
  <si>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</si>
  <si>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</si>
  <si>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</si>
  <si>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</si>
  <si>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</si>
  <si>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</si>
  <si>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</si>
  <si>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</si>
  <si>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</si>
  <si>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</si>
  <si>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</si>
  <si>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</si>
  <si>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</si>
  <si>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</si>
  <si>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</si>
  <si>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</si>
  <si>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</si>
  <si>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</si>
  <si>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</si>
  <si>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</si>
  <si>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</si>
  <si>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</si>
  <si>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</si>
  <si>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</si>
  <si>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</si>
  <si>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</si>
  <si>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</si>
  <si>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</si>
  <si>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</si>
  <si>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</si>
  <si>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</si>
  <si>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</si>
  <si>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</si>
  <si>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</si>
  <si>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</si>
  <si>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</si>
  <si>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</si>
  <si>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</si>
  <si>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</si>
  <si>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</si>
  <si>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</si>
  <si>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</si>
  <si>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</si>
  <si>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</si>
  <si>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</si>
  <si>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</si>
  <si>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</si>
  <si>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</si>
  <si>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</si>
  <si>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</si>
  <si>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</si>
  <si>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</si>
  <si>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</si>
  <si>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</si>
  <si>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</si>
  <si>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</si>
  <si>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</si>
  <si>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</si>
  <si>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</si>
  <si>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</si>
  <si>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</si>
  <si>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</si>
  <si>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</si>
  <si>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</si>
  <si>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</si>
  <si>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</si>
  <si>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</si>
  <si>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</si>
  <si>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</si>
  <si>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</si>
  <si>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</si>
  <si>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</si>
  <si>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</si>
  <si>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</si>
  <si>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</si>
  <si>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</si>
  <si>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</si>
  <si>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</si>
  <si>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</si>
  <si>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</si>
  <si>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</si>
  <si>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</si>
  <si>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</si>
  <si>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</si>
  <si>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</si>
  <si>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</si>
  <si>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</si>
  <si>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</si>
  <si>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</si>
  <si>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</si>
  <si>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</si>
  <si>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</si>
  <si>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</si>
  <si>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</si>
  <si>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</si>
  <si>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</si>
  <si>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</si>
  <si>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</si>
  <si>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</si>
  <si>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</si>
  <si>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</si>
  <si>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</si>
  <si>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</si>
  <si>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</si>
  <si>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</si>
  <si>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</si>
  <si>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</si>
  <si>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</si>
  <si>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</si>
  <si>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</si>
  <si>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</si>
  <si>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</si>
  <si>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</si>
  <si>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</si>
  <si>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</si>
  <si>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</si>
  <si>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</si>
  <si>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</si>
  <si>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</si>
  <si>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</si>
  <si>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</si>
  <si>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</si>
  <si>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</si>
  <si>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</si>
  <si>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</si>
  <si>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</si>
  <si>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</si>
  <si>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</si>
  <si>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</si>
  <si>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</si>
  <si>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</si>
  <si>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</si>
  <si>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</si>
  <si>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</si>
  <si>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</si>
  <si>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</si>
  <si>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</si>
  <si>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</si>
  <si>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</si>
  <si>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</si>
  <si>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</si>
  <si>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</si>
  <si>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</si>
  <si>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</si>
  <si>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</si>
  <si>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</si>
  <si>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</si>
  <si>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</si>
  <si>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</si>
  <si>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</si>
  <si>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</si>
  <si>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</si>
  <si>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</si>
  <si>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</si>
  <si>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</si>
  <si>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</si>
  <si>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</si>
  <si>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</si>
  <si>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</si>
  <si>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</si>
  <si>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</si>
  <si>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</si>
  <si>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</si>
  <si>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</si>
  <si>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</si>
  <si>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</si>
  <si>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</si>
  <si>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</si>
  <si>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</si>
  <si>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</si>
  <si>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</si>
  <si>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</si>
  <si>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</si>
  <si>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</si>
  <si>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</si>
  <si>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</si>
  <si>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</si>
  <si>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</si>
  <si>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</si>
  <si>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</si>
  <si>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</si>
  <si>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</si>
  <si>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</si>
  <si>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</si>
  <si>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</si>
  <si>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</si>
  <si>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</si>
  <si>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</si>
  <si>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</si>
  <si>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</si>
  <si>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</si>
  <si>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</si>
  <si>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</si>
  <si>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</si>
  <si>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</si>
  <si>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</si>
  <si>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</si>
  <si>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</si>
  <si>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</si>
  <si>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</si>
  <si>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</si>
  <si>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</si>
  <si>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</si>
  <si>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</si>
  <si>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</si>
  <si>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</si>
  <si>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</si>
  <si>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</si>
  <si>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</si>
  <si>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</si>
  <si>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</si>
  <si>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</si>
  <si>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</si>
  <si>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</si>
  <si>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</si>
  <si>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</si>
  <si>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</si>
  <si>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</si>
  <si>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</si>
  <si>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</si>
  <si>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</si>
  <si>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</si>
  <si>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</si>
  <si>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</si>
  <si>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</si>
  <si>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</si>
  <si>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</si>
  <si>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</si>
  <si>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</si>
  <si>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</si>
  <si>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</si>
  <si>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</si>
  <si>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</si>
  <si>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</si>
  <si>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</si>
  <si>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</si>
  <si>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</si>
  <si>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</si>
  <si>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</si>
  <si>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</si>
  <si>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</si>
  <si>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</si>
  <si>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</si>
  <si>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</si>
  <si>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</si>
  <si>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</si>
  <si>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</si>
  <si>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</si>
  <si>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</si>
  <si>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</si>
  <si>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</si>
  <si>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</si>
  <si>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</si>
  <si>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</si>
  <si>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</si>
  <si>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</si>
  <si>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</si>
  <si>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</si>
  <si>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</si>
  <si>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</si>
  <si>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</si>
  <si>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</si>
  <si>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</si>
  <si>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</si>
  <si>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</si>
  <si>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</si>
  <si>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</si>
  <si>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</si>
  <si>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</si>
  <si>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</si>
  <si>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</si>
  <si>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</si>
  <si>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</si>
  <si>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</si>
  <si>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</si>
  <si>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</si>
  <si>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</si>
  <si>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</si>
  <si>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</si>
  <si>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</si>
  <si>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</si>
  <si>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</si>
  <si>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</si>
  <si>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</si>
  <si>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</si>
  <si>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</si>
  <si>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</si>
  <si>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</si>
  <si>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</si>
  <si>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</si>
  <si>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</si>
  <si>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</si>
  <si>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</si>
  <si>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</si>
  <si>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</si>
  <si>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</si>
  <si>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</si>
  <si>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</si>
  <si>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</si>
  <si>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</si>
  <si>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</si>
  <si>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</si>
  <si>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</si>
  <si>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</si>
  <si>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</si>
  <si>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</si>
  <si>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</si>
  <si>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</si>
  <si>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</si>
  <si>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</si>
  <si>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</si>
  <si>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</si>
  <si>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</si>
  <si>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</si>
  <si>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</si>
  <si>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</si>
  <si>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</si>
  <si>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</si>
  <si>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</si>
  <si>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</si>
  <si>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</si>
  <si>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</si>
  <si>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</si>
  <si>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</si>
  <si>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</si>
  <si>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</si>
  <si>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</si>
  <si>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</si>
  <si>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</si>
  <si>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</si>
  <si>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</si>
  <si>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</si>
  <si>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</si>
  <si>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</si>
  <si>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</si>
  <si>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</si>
  <si>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</si>
  <si>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</si>
  <si>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</si>
  <si>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</si>
  <si>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</si>
  <si>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</si>
  <si>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</si>
  <si>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</si>
  <si>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</si>
  <si>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</si>
  <si>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</si>
  <si>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</si>
  <si>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</si>
  <si>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</si>
  <si>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</si>
  <si>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</si>
  <si>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</si>
  <si>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</si>
  <si>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</si>
  <si>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</si>
  <si>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</si>
  <si>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</si>
  <si>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</si>
  <si>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</si>
  <si>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</si>
  <si>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</si>
  <si>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</si>
  <si>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</si>
  <si>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</si>
  <si>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</si>
  <si>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</si>
  <si>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</si>
  <si>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</si>
  <si>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</si>
  <si>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</si>
  <si>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</si>
  <si>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</si>
  <si>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</si>
  <si>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</si>
  <si>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</si>
  <si>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</si>
  <si>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</si>
  <si>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</si>
  <si>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</si>
  <si>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</si>
  <si>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</si>
  <si>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</si>
  <si>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</si>
  <si>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</si>
  <si>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</si>
  <si>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</si>
  <si>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</si>
  <si>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</si>
  <si>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</si>
  <si>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</si>
  <si>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</si>
  <si>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</si>
  <si>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</si>
  <si>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</si>
  <si>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</si>
  <si>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</si>
  <si>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</si>
  <si>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</si>
  <si>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</si>
  <si>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</si>
  <si>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</si>
  <si>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</si>
  <si>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</si>
  <si>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</si>
  <si>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</si>
  <si>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</si>
  <si>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</si>
  <si>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</si>
  <si>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</si>
  <si>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</si>
  <si>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</si>
  <si>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</si>
  <si>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</si>
  <si>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</si>
  <si>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</si>
  <si>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</si>
  <si>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</si>
  <si>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</si>
  <si>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</si>
  <si>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</si>
  <si>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</si>
  <si>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</si>
  <si>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</si>
  <si>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</si>
  <si>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</si>
  <si>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</si>
  <si>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</si>
  <si>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</si>
  <si>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</si>
  <si>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</si>
  <si>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</si>
  <si>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</si>
  <si>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</si>
  <si>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</si>
  <si>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</si>
  <si>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</si>
  <si>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</si>
  <si>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</si>
  <si>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</si>
  <si>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</si>
  <si>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</si>
  <si>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</si>
  <si>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</si>
  <si>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</si>
  <si>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</si>
  <si>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</si>
  <si>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</si>
  <si>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</si>
  <si>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</si>
  <si>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</si>
  <si>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</si>
  <si>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</si>
  <si>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</si>
  <si>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</si>
  <si>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</si>
  <si>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</si>
  <si>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</si>
  <si>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</si>
  <si>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</si>
  <si>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</si>
  <si>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</si>
  <si>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</si>
  <si>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</si>
  <si>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</si>
  <si>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</si>
  <si>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</si>
  <si>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</si>
  <si>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</si>
  <si>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</si>
  <si>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</si>
  <si>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</si>
  <si>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</si>
  <si>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</si>
  <si>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</si>
  <si>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</si>
  <si>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</si>
  <si>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</si>
  <si>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</si>
  <si>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</si>
  <si>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</si>
  <si>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</si>
  <si>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</si>
  <si>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</si>
  <si>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</si>
  <si>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</si>
  <si>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</si>
  <si>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</si>
  <si>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</si>
  <si>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</si>
  <si>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</si>
  <si>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</si>
  <si>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</si>
  <si>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</si>
  <si>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</si>
  <si>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</si>
  <si>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</si>
  <si>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</si>
  <si>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</si>
  <si>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</si>
  <si>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</si>
  <si>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</si>
  <si>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</si>
  <si>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</si>
  <si>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</si>
  <si>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</si>
  <si>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</si>
  <si>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</si>
  <si>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</si>
  <si>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</si>
  <si>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</si>
  <si>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</si>
  <si>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</si>
  <si>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</si>
  <si>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</si>
  <si>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</si>
  <si>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</si>
  <si>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</si>
  <si>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</si>
  <si>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</si>
  <si>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</si>
  <si>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</si>
  <si>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</si>
  <si>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</si>
  <si>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</si>
  <si>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</si>
  <si>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</si>
  <si>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</si>
  <si>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</si>
  <si>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</si>
  <si>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</si>
  <si>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</si>
  <si>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</si>
  <si>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</si>
  <si>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</si>
  <si>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</si>
  <si>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</si>
  <si>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</si>
  <si>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</si>
  <si>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</si>
  <si>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</si>
  <si>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</si>
  <si>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</si>
  <si>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</si>
  <si>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</si>
  <si>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</si>
  <si>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</si>
  <si>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</si>
  <si>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</si>
  <si>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</si>
  <si>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</si>
  <si>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</si>
  <si>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</si>
  <si>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</si>
  <si>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</si>
  <si>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</si>
  <si>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</si>
  <si>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</si>
  <si>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</si>
  <si>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</si>
  <si>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</si>
  <si>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</si>
  <si>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</si>
  <si>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</si>
  <si>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</si>
  <si>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</si>
  <si>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</si>
  <si>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</si>
  <si>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</si>
  <si>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</si>
  <si>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</si>
  <si>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</si>
  <si>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</si>
  <si>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</si>
  <si>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</si>
  <si>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</si>
  <si>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</si>
  <si>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</si>
  <si>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</si>
  <si>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</si>
  <si>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</si>
  <si>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</si>
  <si>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</si>
  <si>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</si>
  <si>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</si>
  <si>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</si>
  <si>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</si>
  <si>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</si>
  <si>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</si>
  <si>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</si>
  <si>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</si>
  <si>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</si>
  <si>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</si>
  <si>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</si>
  <si>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</si>
  <si>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</si>
  <si>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</si>
  <si>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</si>
  <si>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</si>
  <si>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</si>
  <si>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</si>
  <si>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</si>
  <si>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</si>
  <si>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</si>
  <si>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</si>
  <si>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</si>
  <si>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</si>
  <si>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</si>
  <si>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</si>
  <si>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</si>
  <si>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</si>
  <si>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</si>
  <si>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</si>
  <si>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</si>
  <si>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</si>
  <si>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</si>
  <si>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</si>
  <si>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</si>
  <si>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</si>
  <si>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</si>
  <si>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</si>
  <si>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</si>
  <si>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</si>
  <si>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</si>
  <si>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</si>
  <si>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</si>
  <si>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</si>
  <si>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</si>
  <si>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</si>
  <si>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</si>
  <si>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</si>
  <si>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</si>
  <si>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</si>
  <si>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</si>
  <si>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</si>
  <si>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</si>
  <si>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</si>
  <si>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</si>
  <si>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</si>
  <si>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</si>
  <si>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</si>
  <si>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</si>
  <si>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</si>
  <si>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</si>
  <si>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</si>
  <si>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</si>
  <si>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</si>
  <si>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</si>
  <si>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</si>
  <si>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</si>
  <si>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</si>
  <si>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</si>
  <si>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</si>
  <si>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</si>
  <si>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</si>
  <si>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</si>
  <si>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</si>
  <si>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</si>
  <si>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</si>
  <si>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</si>
  <si>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</si>
  <si>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</si>
  <si>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</si>
  <si>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</si>
  <si>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</si>
  <si>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</si>
  <si>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</si>
  <si>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</si>
  <si>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</si>
  <si>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</si>
  <si>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</si>
  <si>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</si>
  <si>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</si>
  <si>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</si>
  <si>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</si>
  <si>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</si>
  <si>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</si>
  <si>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</si>
  <si>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</si>
  <si>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</si>
  <si>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</si>
  <si>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</si>
  <si>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</si>
  <si>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</si>
  <si>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</si>
  <si>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</si>
  <si>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</si>
  <si>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</si>
  <si>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</si>
  <si>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</si>
  <si>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</si>
  <si>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</si>
  <si>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</si>
  <si>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</si>
  <si>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</si>
  <si>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</si>
  <si>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</si>
  <si>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</si>
  <si>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</si>
  <si>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</si>
  <si>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</si>
  <si>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</si>
  <si>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</si>
  <si>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</si>
  <si>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</si>
  <si>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</si>
  <si>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</si>
  <si>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</si>
  <si>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</si>
  <si>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</si>
  <si>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</si>
  <si>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</si>
  <si>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</si>
  <si>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</si>
  <si>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</si>
  <si>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</si>
  <si>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</si>
  <si>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</si>
  <si>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</si>
  <si>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</si>
  <si>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</si>
  <si>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</si>
  <si>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</si>
  <si>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</si>
  <si>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</si>
  <si>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</si>
  <si>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</si>
  <si>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</si>
  <si>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</si>
  <si>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</si>
  <si>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</si>
  <si>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</si>
  <si>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</si>
  <si>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</si>
  <si>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</si>
  <si>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</si>
  <si>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</si>
  <si>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</si>
  <si>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</si>
  <si>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</si>
  <si>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</si>
  <si>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</si>
  <si>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</si>
  <si>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</si>
  <si>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</si>
  <si>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</si>
  <si>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</si>
  <si>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</si>
  <si>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</si>
  <si>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</si>
  <si>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</si>
  <si>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</si>
  <si>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</si>
  <si>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</si>
  <si>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</si>
  <si>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</si>
  <si>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</si>
  <si>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</si>
  <si>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</si>
  <si>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</si>
  <si>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</si>
  <si>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</si>
  <si>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</si>
  <si>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</si>
  <si>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</si>
  <si>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</si>
  <si>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</si>
  <si>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</si>
  <si>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</si>
  <si>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</si>
  <si>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</si>
  <si>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</si>
  <si>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</si>
  <si>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</si>
  <si>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</si>
  <si>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</si>
  <si>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</si>
  <si>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</si>
  <si>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</si>
  <si>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</si>
  <si>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</si>
  <si>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</si>
  <si>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</si>
  <si>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</si>
  <si>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</si>
  <si>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</si>
  <si>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</si>
  <si>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</si>
  <si>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</si>
  <si>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</si>
  <si>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</si>
  <si>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</si>
  <si>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</si>
  <si>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</si>
  <si>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</si>
  <si>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</si>
  <si>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</si>
  <si>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</si>
  <si>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</si>
  <si>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</si>
  <si>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</si>
  <si>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</si>
  <si>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</si>
  <si>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</si>
  <si>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</si>
  <si>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</si>
  <si>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</si>
  <si>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</si>
  <si>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</si>
  <si>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</si>
  <si>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</si>
  <si>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</si>
  <si>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</si>
  <si>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</si>
  <si>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</si>
  <si>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</si>
  <si>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</si>
  <si>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</si>
  <si>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</si>
  <si>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</si>
  <si>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</si>
  <si>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</si>
  <si>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</si>
  <si>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</si>
  <si>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</si>
  <si>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</si>
  <si>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</si>
  <si>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</si>
  <si>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</si>
  <si>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</si>
  <si>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</si>
  <si>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</si>
  <si>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</si>
  <si>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</si>
  <si>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</si>
  <si>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</si>
  <si>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</si>
  <si>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</si>
  <si>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</si>
  <si>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</si>
  <si>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</si>
  <si>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</si>
  <si>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</si>
  <si>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</si>
  <si>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</si>
  <si>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</si>
  <si>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</si>
  <si>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</si>
  <si>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</si>
  <si>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</si>
  <si>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</si>
  <si>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</si>
  <si>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</si>
  <si>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</si>
  <si>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</si>
  <si>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</si>
  <si>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</si>
  <si>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</si>
  <si>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</si>
  <si>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</si>
  <si>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</si>
  <si>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</si>
  <si>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</si>
  <si>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</si>
  <si>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</si>
  <si>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</si>
  <si>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</si>
  <si>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</si>
  <si>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</si>
  <si>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</si>
  <si>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</si>
  <si>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</si>
  <si>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</si>
  <si>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</si>
  <si>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</si>
  <si>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</si>
  <si>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</si>
  <si>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</si>
  <si>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</si>
  <si>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</si>
  <si>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</si>
  <si>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</si>
  <si>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</si>
  <si>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</si>
  <si>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</si>
  <si>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</si>
  <si>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</si>
  <si>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</si>
  <si>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</si>
  <si>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</si>
  <si>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</si>
  <si>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</si>
  <si>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</si>
  <si>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</si>
  <si>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</si>
  <si>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</si>
  <si>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</si>
  <si>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</si>
  <si>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</si>
  <si>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</si>
  <si>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</si>
  <si>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</si>
  <si>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</si>
  <si>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</si>
  <si>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</si>
  <si>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</si>
  <si>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</si>
  <si>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</si>
  <si>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</si>
  <si>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</si>
  <si>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</si>
  <si>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</si>
  <si>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</si>
  <si>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</si>
  <si>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</si>
  <si>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</si>
  <si>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</si>
  <si>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</si>
  <si>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</si>
  <si>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</si>
  <si>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</si>
  <si>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</si>
  <si>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</si>
  <si>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</si>
  <si>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</si>
  <si>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</si>
  <si>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</si>
  <si>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</si>
  <si>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</si>
  <si>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</si>
  <si>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</si>
  <si>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</si>
  <si>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</si>
  <si>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</si>
  <si>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</si>
  <si>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</si>
  <si>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</si>
  <si>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</si>
  <si>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</si>
  <si>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</si>
  <si>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</si>
  <si>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</si>
  <si>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</si>
  <si>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</si>
  <si>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</si>
  <si>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</si>
  <si>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</si>
  <si>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</si>
  <si>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</si>
  <si>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</si>
  <si>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</si>
  <si>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</si>
  <si>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</si>
  <si>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</si>
  <si>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</si>
  <si>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</si>
  <si>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</si>
  <si>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</si>
  <si>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</si>
  <si>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</si>
  <si>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</si>
  <si>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</si>
  <si>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</si>
  <si>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</si>
  <si>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</si>
  <si>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</si>
  <si>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</si>
  <si>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</si>
  <si>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</si>
  <si>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</si>
  <si>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</si>
  <si>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</si>
  <si>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</si>
  <si>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</si>
  <si>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</si>
  <si>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</si>
  <si>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</si>
  <si>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</si>
  <si>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</si>
  <si>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</si>
  <si>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</si>
  <si>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</si>
  <si>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</si>
  <si>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</si>
  <si>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</si>
  <si>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</si>
  <si>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</si>
  <si>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</si>
  <si>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</si>
  <si>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</si>
  <si>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</si>
  <si>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</si>
  <si>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</si>
  <si>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</si>
  <si>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</si>
  <si>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</si>
  <si>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</si>
  <si>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</si>
  <si>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</si>
  <si>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</si>
  <si>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</si>
  <si>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</si>
  <si>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</si>
  <si>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</si>
  <si>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</si>
  <si>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</si>
  <si>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</si>
  <si>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</si>
  <si>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</si>
  <si>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</si>
  <si>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</si>
  <si>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</si>
  <si>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</si>
  <si>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</si>
  <si>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</si>
  <si>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</si>
  <si>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</si>
  <si>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</si>
  <si>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</si>
  <si>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</si>
  <si>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</si>
  <si>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</si>
  <si>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</si>
  <si>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</si>
  <si>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</si>
  <si>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</si>
  <si>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</si>
  <si>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</si>
  <si>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</si>
  <si>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</si>
  <si>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</si>
  <si>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</si>
  <si>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</si>
  <si>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</si>
  <si>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</si>
  <si>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</si>
  <si>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</si>
  <si>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</si>
  <si>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</si>
  <si>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</si>
  <si>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</si>
  <si>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</si>
  <si>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</si>
  <si>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</si>
  <si>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</si>
  <si>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</si>
  <si>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</si>
  <si>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</si>
  <si>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</si>
  <si>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</si>
  <si>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</si>
  <si>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</si>
  <si>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</si>
  <si>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</si>
  <si>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</si>
  <si>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</si>
  <si>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</si>
  <si>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</si>
  <si>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</si>
  <si>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</si>
  <si>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</si>
  <si>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</si>
  <si>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</si>
  <si>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</si>
  <si>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</si>
  <si>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</si>
  <si>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</si>
  <si>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</si>
  <si>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</si>
  <si>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</si>
  <si>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</si>
  <si>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</si>
  <si>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</si>
  <si>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</si>
  <si>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</si>
  <si>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</si>
  <si>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</si>
  <si>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</si>
  <si>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</si>
  <si>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</si>
  <si>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</si>
  <si>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</si>
  <si>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</si>
  <si>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</si>
  <si>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</si>
  <si>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</si>
  <si>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</si>
  <si>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</si>
  <si>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</si>
  <si>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</si>
  <si>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</si>
  <si>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</si>
  <si>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</si>
  <si>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</si>
  <si>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</si>
  <si>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</si>
  <si>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</si>
  <si>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</si>
  <si>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</si>
  <si>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</si>
  <si>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</si>
  <si>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</si>
  <si>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</si>
  <si>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</si>
  <si>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</si>
  <si>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</si>
  <si>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</si>
  <si>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</si>
  <si>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</si>
  <si>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</si>
  <si>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</si>
  <si>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</si>
  <si>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</si>
  <si>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</si>
  <si>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</si>
  <si>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</si>
  <si>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</si>
  <si>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</si>
  <si>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</si>
  <si>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</si>
  <si>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</si>
  <si>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</si>
  <si>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</si>
  <si>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</si>
  <si>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</si>
  <si>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</si>
  <si>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</si>
  <si>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</si>
  <si>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</si>
  <si>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</si>
  <si>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</si>
  <si>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</si>
  <si>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</si>
  <si>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</si>
  <si>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</si>
  <si>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</si>
  <si>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</si>
  <si>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</si>
  <si>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</si>
  <si>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</si>
  <si>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</si>
  <si>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</si>
  <si>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</si>
  <si>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</si>
  <si>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</si>
  <si>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</si>
  <si>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</si>
  <si>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</si>
  <si>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</si>
  <si>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</si>
  <si>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</si>
  <si>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</si>
  <si>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</si>
  <si>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</si>
  <si>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</si>
  <si>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</si>
  <si>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</si>
  <si>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</si>
  <si>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</si>
  <si>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</si>
  <si>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</si>
  <si>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</si>
  <si>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</si>
  <si>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</si>
  <si>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</si>
  <si>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</si>
  <si>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</si>
  <si>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</si>
  <si>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</si>
  <si>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</si>
  <si>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</si>
  <si>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</si>
  <si>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</si>
  <si>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</si>
  <si>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</si>
  <si>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</si>
  <si>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</si>
  <si>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</si>
  <si>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</si>
  <si>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</si>
  <si>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</si>
  <si>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</si>
  <si>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</si>
  <si>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</si>
  <si>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</si>
  <si>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</si>
  <si>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</si>
  <si>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</si>
  <si>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</si>
  <si>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</si>
  <si>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</si>
  <si>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</si>
  <si>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</si>
  <si>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</si>
  <si>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</si>
  <si>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</si>
  <si>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</si>
  <si>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</si>
  <si>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</si>
  <si>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</si>
  <si>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</si>
  <si>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</si>
  <si>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</si>
  <si>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</si>
  <si>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</si>
  <si>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</si>
  <si>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</si>
  <si>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</si>
  <si>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</si>
  <si>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</si>
  <si>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</si>
  <si>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</si>
  <si>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</si>
  <si>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</si>
  <si>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</si>
  <si>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</si>
  <si>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</si>
  <si>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</si>
  <si>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</si>
  <si>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</si>
  <si>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</si>
  <si>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</si>
  <si>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</si>
  <si>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</si>
  <si>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</si>
  <si>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</si>
  <si>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</si>
  <si>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</si>
  <si>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</si>
  <si>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</si>
  <si>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</si>
  <si>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</si>
  <si>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</si>
  <si>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</si>
  <si>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</si>
  <si>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</si>
  <si>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</si>
  <si>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</si>
  <si>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</si>
  <si>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</si>
  <si>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</si>
  <si>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</si>
  <si>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</si>
  <si>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</si>
  <si>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</si>
  <si>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</si>
  <si>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</si>
  <si>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</si>
  <si>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</si>
  <si>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</si>
  <si>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</si>
  <si>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</si>
  <si>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</si>
  <si>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</si>
  <si>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</si>
  <si>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</si>
  <si>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</si>
  <si>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</si>
  <si>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</si>
  <si>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</si>
  <si>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</si>
  <si>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</si>
  <si>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</si>
  <si>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</si>
  <si>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</si>
  <si>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</si>
  <si>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</si>
  <si>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</si>
  <si>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</si>
  <si>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</si>
  <si>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</si>
  <si>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</si>
  <si>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</si>
  <si>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</si>
  <si>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</si>
  <si>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</si>
  <si>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</si>
  <si>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</si>
  <si>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</si>
  <si>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</si>
  <si>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</si>
  <si>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</si>
  <si>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</si>
  <si>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</si>
  <si>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</si>
  <si>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</si>
  <si>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</si>
  <si>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</si>
  <si>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</si>
  <si>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</si>
  <si>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</si>
  <si>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</si>
  <si>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</si>
  <si>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</si>
  <si>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</si>
  <si>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</si>
  <si>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</si>
  <si>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</si>
  <si>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</si>
  <si>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</si>
  <si>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</si>
  <si>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</si>
  <si>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</si>
  <si>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</si>
  <si>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</si>
  <si>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</si>
  <si>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</si>
  <si>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</si>
  <si>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</si>
  <si>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</si>
  <si>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</si>
  <si>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</si>
  <si>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</si>
  <si>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</si>
  <si>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</si>
  <si>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</si>
  <si>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</si>
  <si>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</si>
  <si>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</si>
  <si>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</si>
  <si>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</si>
  <si>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</si>
  <si>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</si>
  <si>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</si>
  <si>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</si>
  <si>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</si>
  <si>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</si>
  <si>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</si>
  <si>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</si>
  <si>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</si>
  <si>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</si>
  <si>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</si>
  <si>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</si>
  <si>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</si>
  <si>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</si>
  <si>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</si>
  <si>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</si>
  <si>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</si>
  <si>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</si>
  <si>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</si>
  <si>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</si>
  <si>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</si>
  <si>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</si>
  <si>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</si>
  <si>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</si>
  <si>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</si>
  <si>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</si>
  <si>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</si>
  <si>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</si>
  <si>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</si>
  <si>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</si>
  <si>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</si>
  <si>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</si>
  <si>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</si>
  <si>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</si>
  <si>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</si>
  <si>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</si>
  <si>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</si>
  <si>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</si>
  <si>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</si>
  <si>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</si>
  <si>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</si>
  <si>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</si>
  <si>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</si>
  <si>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</si>
  <si>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</si>
  <si>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</si>
  <si>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</si>
  <si>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</si>
  <si>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</si>
  <si>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</si>
  <si>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</si>
  <si>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</si>
  <si>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</si>
  <si>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</si>
  <si>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</si>
  <si>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</si>
  <si>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</si>
  <si>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</si>
  <si>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</si>
  <si>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</si>
  <si>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</si>
  <si>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</si>
  <si>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</si>
  <si>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</si>
  <si>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</si>
  <si>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</si>
  <si>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</si>
  <si>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</si>
  <si>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</si>
  <si>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</si>
  <si>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</si>
  <si>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</si>
  <si>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</si>
  <si>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</si>
  <si>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</si>
  <si>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</si>
  <si>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</si>
  <si>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</si>
  <si>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</si>
  <si>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</si>
  <si>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</si>
  <si>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</si>
  <si>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</si>
  <si>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</si>
  <si>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</si>
  <si>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</si>
  <si>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</si>
  <si>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</si>
  <si>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</si>
  <si>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</si>
  <si>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</si>
  <si>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</si>
  <si>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</si>
  <si>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</si>
  <si>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</si>
  <si>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</si>
  <si>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</si>
  <si>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</si>
  <si>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</si>
  <si>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</si>
  <si>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</si>
  <si>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</si>
  <si>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</si>
  <si>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</si>
  <si>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</si>
  <si>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</si>
  <si>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</si>
  <si>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</si>
  <si>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</si>
  <si>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</si>
  <si>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</si>
  <si>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</si>
  <si>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</si>
  <si>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</si>
  <si>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</si>
  <si>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</si>
  <si>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</si>
  <si>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</si>
  <si>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</si>
  <si>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</si>
  <si>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</si>
  <si>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</si>
  <si>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</si>
  <si>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</si>
  <si>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</si>
  <si>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</si>
  <si>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</si>
  <si>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</si>
  <si>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</si>
  <si>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</si>
  <si>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</si>
  <si>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</si>
  <si>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</si>
  <si>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</si>
  <si>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</si>
  <si>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</si>
  <si>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</si>
  <si>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</si>
  <si>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</si>
  <si>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</si>
  <si>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</si>
  <si>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</si>
  <si>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</si>
  <si>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</si>
  <si>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</si>
  <si>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</si>
  <si>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</si>
  <si>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</si>
  <si>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</si>
  <si>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</si>
  <si>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</si>
  <si>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</si>
  <si>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</si>
  <si>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</si>
  <si>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</si>
  <si>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</si>
  <si>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</si>
  <si>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</si>
  <si>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</si>
  <si>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</si>
  <si>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</si>
  <si>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</si>
  <si>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</si>
  <si>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</si>
  <si>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</si>
  <si>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</si>
  <si>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</si>
  <si>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</si>
  <si>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</si>
  <si>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</si>
  <si>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</si>
  <si>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</si>
  <si>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</si>
  <si>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</si>
  <si>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</si>
  <si>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</si>
  <si>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</si>
  <si>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</si>
  <si>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</si>
  <si>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</si>
  <si>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</si>
  <si>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</si>
  <si>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</si>
  <si>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</si>
  <si>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</si>
  <si>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</si>
  <si>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</si>
  <si>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</si>
  <si>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</si>
  <si>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</si>
  <si>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</si>
  <si>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</si>
  <si>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</si>
  <si>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</si>
  <si>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</si>
  <si>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</si>
  <si>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</si>
  <si>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</si>
  <si>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</si>
  <si>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</si>
  <si>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</si>
  <si>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</si>
  <si>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</si>
  <si>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</si>
  <si>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</si>
  <si>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</si>
  <si>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</si>
  <si>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</si>
  <si>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</si>
  <si>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</si>
  <si>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</si>
  <si>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</si>
  <si>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</si>
  <si>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</si>
  <si>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</si>
  <si>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</si>
  <si>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</si>
  <si>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</si>
  <si>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</si>
  <si>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</si>
  <si>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</si>
  <si>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</si>
  <si>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</si>
  <si>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</si>
  <si>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</si>
  <si>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</si>
  <si>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</si>
  <si>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</si>
  <si>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</si>
  <si>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</si>
  <si>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</si>
  <si>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</si>
  <si>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</si>
  <si>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</si>
  <si>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</si>
  <si>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</si>
  <si>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</si>
  <si>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</si>
  <si>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</si>
  <si>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</si>
  <si>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</si>
  <si>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</si>
  <si>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</si>
  <si>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</si>
  <si>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</si>
  <si>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</si>
  <si>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</si>
  <si>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</si>
  <si>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</si>
  <si>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</si>
  <si>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</si>
  <si>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</si>
  <si>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</si>
  <si>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</si>
  <si>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</si>
  <si>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</si>
  <si>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</si>
  <si>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</si>
  <si>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</si>
  <si>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</si>
  <si>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</si>
  <si>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</si>
  <si>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</si>
  <si>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</si>
  <si>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</si>
  <si>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</si>
  <si>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</si>
  <si>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</si>
  <si>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</si>
  <si>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</si>
  <si>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</si>
  <si>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</si>
  <si>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</si>
  <si>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</si>
  <si>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</si>
  <si>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</si>
  <si>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</si>
  <si>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</si>
  <si>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</si>
  <si>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</si>
  <si>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</si>
  <si>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</si>
  <si>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</si>
  <si>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</si>
  <si>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</si>
  <si>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</si>
  <si>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</si>
  <si>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</si>
  <si>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</si>
  <si>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</si>
  <si>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</si>
  <si>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</si>
  <si>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</si>
  <si>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</si>
  <si>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</si>
  <si>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</si>
  <si>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</si>
  <si>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</si>
  <si>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</si>
  <si>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</si>
  <si>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</si>
  <si>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</si>
  <si>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</si>
  <si>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</si>
  <si>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</si>
  <si>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</si>
  <si>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</si>
  <si>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</si>
  <si>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</si>
  <si>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</si>
  <si>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</si>
  <si>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</si>
  <si>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</si>
  <si>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</si>
  <si>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</si>
  <si>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</si>
  <si>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</si>
  <si>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</si>
  <si>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</si>
  <si>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</si>
  <si>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</si>
  <si>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</si>
  <si>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</si>
  <si>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</si>
  <si>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</si>
  <si>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</si>
  <si>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</si>
  <si>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</si>
  <si>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</si>
  <si>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</si>
  <si>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</si>
  <si>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</si>
  <si>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</si>
  <si>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</si>
  <si>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</si>
  <si>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</si>
  <si>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</si>
  <si>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</si>
  <si>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</si>
  <si>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</si>
  <si>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</si>
  <si>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</si>
  <si>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</si>
  <si>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</si>
  <si>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</si>
  <si>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</si>
  <si>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</si>
  <si>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</si>
  <si>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</si>
  <si>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</si>
  <si>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</si>
  <si>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</si>
  <si>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</si>
  <si>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</si>
  <si>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</si>
  <si>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</si>
  <si>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</si>
  <si>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</si>
  <si>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</si>
  <si>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</si>
  <si>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</si>
  <si>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</si>
  <si>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</si>
  <si>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</si>
  <si>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</si>
  <si>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</si>
  <si>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</si>
  <si>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</si>
  <si>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</si>
  <si>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</si>
  <si>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</si>
  <si>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</si>
  <si>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</si>
  <si>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</si>
  <si>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</si>
  <si>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</si>
  <si>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</si>
  <si>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</si>
  <si>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</si>
  <si>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</si>
  <si>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</si>
  <si>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</si>
  <si>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</si>
  <si>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</si>
  <si>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</si>
  <si>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</si>
  <si>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</si>
  <si>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</si>
  <si>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</si>
  <si>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</si>
  <si>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</si>
  <si>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</si>
  <si>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</si>
  <si>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</si>
  <si>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</si>
  <si>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</si>
  <si>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</si>
  <si>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</si>
  <si>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</si>
  <si>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</si>
  <si>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</si>
  <si>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</si>
  <si>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</si>
  <si>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</si>
  <si>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</si>
  <si>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</si>
  <si>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</si>
  <si>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</si>
  <si>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</si>
  <si>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</si>
  <si>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</si>
  <si>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</si>
  <si>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</si>
  <si>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</si>
  <si>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</si>
  <si>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</si>
  <si>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</si>
  <si>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</si>
  <si>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</si>
  <si>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</si>
  <si>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</si>
  <si>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</si>
  <si>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</si>
  <si>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</si>
  <si>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</si>
  <si>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</si>
  <si>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</si>
  <si>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</si>
  <si>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</si>
  <si>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</si>
  <si>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</si>
  <si>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</si>
  <si>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</si>
  <si>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</si>
  <si>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</si>
  <si>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</si>
  <si>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</si>
  <si>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</si>
  <si>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</si>
  <si>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</si>
  <si>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</si>
  <si>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</si>
  <si>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</si>
  <si>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</si>
  <si>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</si>
  <si>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</si>
  <si>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</si>
  <si>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</si>
  <si>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</si>
  <si>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</si>
  <si>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</si>
  <si>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</si>
  <si>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</si>
  <si>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</si>
  <si>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</si>
  <si>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</si>
  <si>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</si>
  <si>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</si>
  <si>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</si>
  <si>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</si>
  <si>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</si>
  <si>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</si>
  <si>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</si>
  <si>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</si>
  <si>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</si>
  <si>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</si>
  <si>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</si>
  <si>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</si>
  <si>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</si>
  <si>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</si>
  <si>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</si>
  <si>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</si>
  <si>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</si>
  <si>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</si>
  <si>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</si>
  <si>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</si>
  <si>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</si>
  <si>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</si>
  <si>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</si>
  <si>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</si>
  <si>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</si>
  <si>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</si>
  <si>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</si>
  <si>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</si>
  <si>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</si>
  <si>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</si>
  <si>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</si>
  <si>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</si>
  <si>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</si>
  <si>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</si>
  <si>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</si>
  <si>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</si>
  <si>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</si>
  <si>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</si>
  <si>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</si>
  <si>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</si>
  <si>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</si>
  <si>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</si>
  <si>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</si>
  <si>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</si>
  <si>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</si>
  <si>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</si>
  <si>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</si>
  <si>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</si>
  <si>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</si>
  <si>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</si>
  <si>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</si>
  <si>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</si>
  <si>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</si>
  <si>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</si>
  <si>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</si>
  <si>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</si>
  <si>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</si>
  <si>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</si>
  <si>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</si>
  <si>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</si>
  <si>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</si>
  <si>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</si>
  <si>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</si>
  <si>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</si>
  <si>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</si>
  <si>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</si>
  <si>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</si>
  <si>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</si>
  <si>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</si>
  <si>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</si>
  <si>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</si>
  <si>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</si>
  <si>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</si>
  <si>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</si>
  <si>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</si>
  <si>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</si>
  <si>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</si>
  <si>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</si>
  <si>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</si>
  <si>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</si>
  <si>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</si>
  <si>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</si>
  <si>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</si>
  <si>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</si>
  <si>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</si>
  <si>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</si>
  <si>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</si>
  <si>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</si>
  <si>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</si>
  <si>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</si>
  <si>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</si>
  <si>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</si>
  <si>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</si>
  <si>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</si>
  <si>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</si>
  <si>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</si>
  <si>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</si>
  <si>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</si>
  <si>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</si>
  <si>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</si>
  <si>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</si>
  <si>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</si>
  <si>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</si>
  <si>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</si>
  <si>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</si>
  <si>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</si>
  <si>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</si>
  <si>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</si>
  <si>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</si>
  <si>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</si>
  <si>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</si>
  <si>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</si>
  <si>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</si>
  <si>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</si>
  <si>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</si>
  <si>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</si>
  <si>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</si>
  <si>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</si>
  <si>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</si>
  <si>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</si>
  <si>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</si>
  <si>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</si>
  <si>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</si>
  <si>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</si>
  <si>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</si>
  <si>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</si>
  <si>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</si>
  <si>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</si>
  <si>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</si>
  <si>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</si>
  <si>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</si>
  <si>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</si>
  <si>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</si>
  <si>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</si>
  <si>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</si>
  <si>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</si>
  <si>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</si>
  <si>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</si>
  <si>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</si>
  <si>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</si>
  <si>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</si>
  <si>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</si>
  <si>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</si>
  <si>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</si>
  <si>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</si>
  <si>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</si>
  <si>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</si>
  <si>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</si>
  <si>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</si>
  <si>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</si>
  <si>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</si>
  <si>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</si>
  <si>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</si>
  <si>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</si>
  <si>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</si>
  <si>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</si>
  <si>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</si>
  <si>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</si>
  <si>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</si>
  <si>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</si>
  <si>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</si>
  <si>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</si>
  <si>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</si>
  <si>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</si>
  <si>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</si>
  <si>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</si>
  <si>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</si>
  <si>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</si>
  <si>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</si>
  <si>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</si>
  <si>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</si>
  <si>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</si>
  <si>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</si>
  <si>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</si>
  <si>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</si>
  <si>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</si>
  <si>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</si>
  <si>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</si>
  <si>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</si>
  <si>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</si>
  <si>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</si>
  <si>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</si>
  <si>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</si>
  <si>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</si>
  <si>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</si>
  <si>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</si>
  <si>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</si>
  <si>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</si>
  <si>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</si>
  <si>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</si>
  <si>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</si>
  <si>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</si>
  <si>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</si>
  <si>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</si>
  <si>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</si>
  <si>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</si>
  <si>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</si>
  <si>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</si>
  <si>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</si>
  <si>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</si>
  <si>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</si>
  <si>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</si>
  <si>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</si>
  <si>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</si>
  <si>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</si>
  <si>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</si>
  <si>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</si>
  <si>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</si>
  <si>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</si>
  <si>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</si>
  <si>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</si>
  <si>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</si>
  <si>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</si>
  <si>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</si>
  <si>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</si>
  <si>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</si>
  <si>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</si>
  <si>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</si>
  <si>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</si>
  <si>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</si>
  <si>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</si>
  <si>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</si>
  <si>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</si>
  <si>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</si>
  <si>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</si>
  <si>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</si>
  <si>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</si>
  <si>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</si>
  <si>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</si>
  <si>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</si>
  <si>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</si>
  <si>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</si>
  <si>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</si>
  <si>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</si>
  <si>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</si>
  <si>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</si>
  <si>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</si>
  <si>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</si>
  <si>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</si>
  <si>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</si>
  <si>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</si>
  <si>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</si>
  <si>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</si>
  <si>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</si>
  <si>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</si>
  <si>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</si>
  <si>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</si>
  <si>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</si>
  <si>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</si>
  <si>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</si>
  <si>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</si>
  <si>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</si>
  <si>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</si>
  <si>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</si>
  <si>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</si>
  <si>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</si>
  <si>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</si>
  <si>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</si>
  <si>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</si>
  <si>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</si>
  <si>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</si>
  <si>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</si>
  <si>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</si>
  <si>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</si>
  <si>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</si>
  <si>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</si>
  <si>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</si>
  <si>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</si>
  <si>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</si>
  <si>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</si>
  <si>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</si>
  <si>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</si>
  <si>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</si>
  <si>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</si>
  <si>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</si>
  <si>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</si>
  <si>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</si>
  <si>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</si>
  <si>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</si>
  <si>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</si>
  <si>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</si>
  <si>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</si>
  <si>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</si>
  <si>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</si>
  <si>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</si>
  <si>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</si>
  <si>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</si>
  <si>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</si>
  <si>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</si>
  <si>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</si>
  <si>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</si>
  <si>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</si>
  <si>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</si>
  <si>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</si>
  <si>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</si>
  <si>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</si>
  <si>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</si>
  <si>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</si>
  <si>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</si>
  <si>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</si>
  <si>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</si>
  <si>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</si>
  <si>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</si>
  <si>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</si>
  <si>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</si>
  <si>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</si>
  <si>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</si>
  <si>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</si>
  <si>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</si>
  <si>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</si>
  <si>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</si>
  <si>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</si>
  <si>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</si>
  <si>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</si>
  <si>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</si>
  <si>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</si>
  <si>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</si>
  <si>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</si>
  <si>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</si>
  <si>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</si>
  <si>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</si>
  <si>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</si>
  <si>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</si>
  <si>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</si>
  <si>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</si>
  <si>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</si>
  <si>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</si>
  <si>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</si>
  <si>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</si>
  <si>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</si>
  <si>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</si>
  <si>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</si>
  <si>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</si>
  <si>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</si>
  <si>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</si>
  <si>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</si>
  <si>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</si>
  <si>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</si>
  <si>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</si>
  <si>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</si>
  <si>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</si>
  <si>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</si>
  <si>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</si>
  <si>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</si>
  <si>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</si>
  <si>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</si>
  <si>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</si>
  <si>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</si>
  <si>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</si>
  <si>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</si>
  <si>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</si>
  <si>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</si>
  <si>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</si>
  <si>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</si>
  <si>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</si>
  <si>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</si>
  <si>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</si>
  <si>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</si>
  <si>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</si>
  <si>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</si>
  <si>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</si>
  <si>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</si>
  <si>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</si>
  <si>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</si>
  <si>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</si>
  <si>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</si>
  <si>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</si>
  <si>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</si>
  <si>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</si>
  <si>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</si>
  <si>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</si>
  <si>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</si>
  <si>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</si>
  <si>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</si>
  <si>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</si>
  <si>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</si>
  <si>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</si>
  <si>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</si>
  <si>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</si>
  <si>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</si>
  <si>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</si>
  <si>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</si>
  <si>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</si>
  <si>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</si>
  <si>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</si>
  <si>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</si>
  <si>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</si>
  <si>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</si>
  <si>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</si>
  <si>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</si>
  <si>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</si>
  <si>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</si>
  <si>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</si>
  <si>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</si>
  <si>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</si>
  <si>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</si>
  <si>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</si>
  <si>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</si>
  <si>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</si>
  <si>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</si>
  <si>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</si>
  <si>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</si>
  <si>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</si>
  <si>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</si>
  <si>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</si>
  <si>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</si>
  <si>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</si>
  <si>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</si>
  <si>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</si>
  <si>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</si>
  <si>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</si>
  <si>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</si>
  <si>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</si>
  <si>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</si>
  <si>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</si>
  <si>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</si>
  <si>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</si>
  <si>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</si>
  <si>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</si>
  <si>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</si>
  <si>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</si>
  <si>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</si>
  <si>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</si>
  <si>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</si>
  <si>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</si>
  <si>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</si>
  <si>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</si>
  <si>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</si>
  <si>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</si>
  <si>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</si>
  <si>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</si>
  <si>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</si>
  <si>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</si>
  <si>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</si>
  <si>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</si>
  <si>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</si>
  <si>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</si>
  <si>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</si>
  <si>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</si>
  <si>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</si>
  <si>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</si>
  <si>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</si>
  <si>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</si>
  <si>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</si>
  <si>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</si>
  <si>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</si>
  <si>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</si>
  <si>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</si>
  <si>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</si>
  <si>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</si>
  <si>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</si>
  <si>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</si>
  <si>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</si>
  <si>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</si>
  <si>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</si>
  <si>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</si>
  <si>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</si>
  <si>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</si>
  <si>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</si>
  <si>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</si>
  <si>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</si>
  <si>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</si>
  <si>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</si>
  <si>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</si>
  <si>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</si>
  <si>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</si>
  <si>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</si>
  <si>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</si>
  <si>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</si>
  <si>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</si>
  <si>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</si>
  <si>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</si>
  <si>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</si>
  <si>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</si>
  <si>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</si>
  <si>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</si>
  <si>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</si>
  <si>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</si>
  <si>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</si>
  <si>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</si>
  <si>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</si>
  <si>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</si>
  <si>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</si>
  <si>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</si>
  <si>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</si>
  <si>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</si>
  <si>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</si>
  <si>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</si>
  <si>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</si>
  <si>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</si>
  <si>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</si>
  <si>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</si>
  <si>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</si>
  <si>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</si>
  <si>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</si>
  <si>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</si>
  <si>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</si>
  <si>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</si>
  <si>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</si>
  <si>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</si>
  <si>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</si>
  <si>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</si>
  <si>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</si>
  <si>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</si>
  <si>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</si>
  <si>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</si>
  <si>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</si>
  <si>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</si>
  <si>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</si>
  <si>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</si>
  <si>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</si>
  <si>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</si>
  <si>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</si>
  <si>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</si>
  <si>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</si>
  <si>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</si>
  <si>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</si>
  <si>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</si>
  <si>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</si>
  <si>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</si>
  <si>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</si>
  <si>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</si>
  <si>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</si>
  <si>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</si>
  <si>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</si>
  <si>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</si>
  <si>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</si>
  <si>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</si>
  <si>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</si>
  <si>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</si>
  <si>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</si>
  <si>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</si>
  <si>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</si>
  <si>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</si>
  <si>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</si>
  <si>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</si>
  <si>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</si>
  <si>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</si>
  <si>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</si>
  <si>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</si>
  <si>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</si>
  <si>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</si>
  <si>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</si>
  <si>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</si>
  <si>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</si>
  <si>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</si>
  <si>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</si>
  <si>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</si>
  <si>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</si>
  <si>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</si>
  <si>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</si>
  <si>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</si>
  <si>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</si>
  <si>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</si>
  <si>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</si>
  <si>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</si>
  <si>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</si>
  <si>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</si>
  <si>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</si>
  <si>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</si>
  <si>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</si>
  <si>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</si>
  <si>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</si>
  <si>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</si>
  <si>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</si>
  <si>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</si>
  <si>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</si>
  <si>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</si>
  <si>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</si>
  <si>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</si>
  <si>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</si>
  <si>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</si>
  <si>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</si>
  <si>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</si>
  <si>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</si>
  <si>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</si>
  <si>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</si>
  <si>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</si>
  <si>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</si>
  <si>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</si>
  <si>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</si>
  <si>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</si>
  <si>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</si>
  <si>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</si>
  <si>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</si>
  <si>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</si>
  <si>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</si>
  <si>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</si>
  <si>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</si>
  <si>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</si>
  <si>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</si>
  <si>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</si>
  <si>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</si>
  <si>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</si>
  <si>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</si>
  <si>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</si>
  <si>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</si>
  <si>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</si>
  <si>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</si>
  <si>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</si>
  <si>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</si>
  <si>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</si>
  <si>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</si>
  <si>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</si>
  <si>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</si>
  <si>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</si>
  <si>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</si>
  <si>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</si>
  <si>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</si>
  <si>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</si>
  <si>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</si>
  <si>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</si>
  <si>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</si>
  <si>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</si>
  <si>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</si>
  <si>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</si>
  <si>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</si>
  <si>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</si>
  <si>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</si>
  <si>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</si>
  <si>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</si>
  <si>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</si>
  <si>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</si>
  <si>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</si>
  <si>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</si>
  <si>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</si>
  <si>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</si>
  <si>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</si>
  <si>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</si>
  <si>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</si>
  <si>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</si>
  <si>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</si>
  <si>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</si>
  <si>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</si>
  <si>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</si>
  <si>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</si>
  <si>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</si>
  <si>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</si>
  <si>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</si>
  <si>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</si>
  <si>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</si>
  <si>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</si>
  <si>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</si>
  <si>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</si>
  <si>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</si>
  <si>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</si>
  <si>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</si>
  <si>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</si>
  <si>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</si>
  <si>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</si>
  <si>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</si>
  <si>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</si>
  <si>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</si>
  <si>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</si>
  <si>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</si>
  <si>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</si>
  <si>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</si>
  <si>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</si>
  <si>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</si>
  <si>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</si>
  <si>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</si>
  <si>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</si>
  <si>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</si>
  <si>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</si>
  <si>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</si>
  <si>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</si>
  <si>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</si>
  <si>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</si>
  <si>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</si>
  <si>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</si>
  <si>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</si>
  <si>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</si>
  <si>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</si>
  <si>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</si>
  <si>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</si>
  <si>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</si>
  <si>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</si>
  <si>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</si>
  <si>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</si>
  <si>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</si>
  <si>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</si>
  <si>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</si>
  <si>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</si>
  <si>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</si>
  <si>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</si>
  <si>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</si>
  <si>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</si>
  <si>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</si>
  <si>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</si>
  <si>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</si>
  <si>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</si>
  <si>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</si>
  <si>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</si>
  <si>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</si>
  <si>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</si>
  <si>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</si>
  <si>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</si>
  <si>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</si>
  <si>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</si>
  <si>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</si>
  <si>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</si>
  <si>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</si>
  <si>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</si>
  <si>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</si>
  <si>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</si>
  <si>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</si>
  <si>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</si>
  <si>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</si>
  <si>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</si>
  <si>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</si>
  <si>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</si>
  <si>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</si>
  <si>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</si>
  <si>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</si>
  <si>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</si>
  <si>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</si>
  <si>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</si>
  <si>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</si>
  <si>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</si>
  <si>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</si>
  <si>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</si>
  <si>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</si>
  <si>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</si>
  <si>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</si>
  <si>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</si>
  <si>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</si>
  <si>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</si>
  <si>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</si>
  <si>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</si>
  <si>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</si>
  <si>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</si>
  <si>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</si>
  <si>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</si>
  <si>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</si>
  <si>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</si>
  <si>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</si>
  <si>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</si>
  <si>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</si>
  <si>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</si>
  <si>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</si>
  <si>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</si>
  <si>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</si>
  <si>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</si>
  <si>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</si>
  <si>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</si>
  <si>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</si>
  <si>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</si>
  <si>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</si>
  <si>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</si>
  <si>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</si>
  <si>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</si>
  <si>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</si>
  <si>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</si>
  <si>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</si>
  <si>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</si>
  <si>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</si>
  <si>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</si>
  <si>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</si>
  <si>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</si>
  <si>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</si>
  <si>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</si>
  <si>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</si>
  <si>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</si>
  <si>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</si>
  <si>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</si>
  <si>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</si>
  <si>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</si>
  <si>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</si>
  <si>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</si>
  <si>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</si>
  <si>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</si>
  <si>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</si>
  <si>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</si>
  <si>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</si>
  <si>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</si>
  <si>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</si>
  <si>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</si>
  <si>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</si>
  <si>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</si>
  <si>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</si>
  <si>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</si>
  <si>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</si>
  <si>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</si>
  <si>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</si>
  <si>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</si>
  <si>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</si>
  <si>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</si>
  <si>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</si>
  <si>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</si>
  <si>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</si>
  <si>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</si>
  <si>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</si>
  <si>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</si>
  <si>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</si>
  <si>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</si>
  <si>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</si>
  <si>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</si>
  <si>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</si>
  <si>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</si>
  <si>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</si>
  <si>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</si>
  <si>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</si>
  <si>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</si>
  <si>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</si>
  <si>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</si>
  <si>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</si>
  <si>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</si>
  <si>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</si>
  <si>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</si>
  <si>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</si>
  <si>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</si>
  <si>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</si>
  <si>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</si>
  <si>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</si>
  <si>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</si>
  <si>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</si>
  <si>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</si>
  <si>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</si>
  <si>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</si>
  <si>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</si>
  <si>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</si>
  <si>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</si>
  <si>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</si>
  <si>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</si>
  <si>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</si>
  <si>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</si>
  <si>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</si>
  <si>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</si>
  <si>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</si>
  <si>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</si>
  <si>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</si>
  <si>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</si>
  <si>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</si>
  <si>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</si>
  <si>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</si>
  <si>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</si>
  <si>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</si>
  <si>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</si>
  <si>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</si>
  <si>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</si>
  <si>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</si>
  <si>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</si>
  <si>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</si>
  <si>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</si>
  <si>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</si>
  <si>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</si>
  <si>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</si>
  <si>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</si>
  <si>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</si>
  <si>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</si>
  <si>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</si>
  <si>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</si>
  <si>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</si>
  <si>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</si>
  <si>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</si>
  <si>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</si>
  <si>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</si>
  <si>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</si>
  <si>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</si>
  <si>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</si>
  <si>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</si>
  <si>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</si>
  <si>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</si>
  <si>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</si>
  <si>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</si>
  <si>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</si>
  <si>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</si>
  <si>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</si>
  <si>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</si>
  <si>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</si>
  <si>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</si>
  <si>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</si>
  <si>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</si>
  <si>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</si>
  <si>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</si>
  <si>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</si>
  <si>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</si>
  <si>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</si>
  <si>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</si>
  <si>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</si>
  <si>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</si>
  <si>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</si>
  <si>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</si>
  <si>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</si>
  <si>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</si>
  <si>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</si>
  <si>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</si>
  <si>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</si>
  <si>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</si>
  <si>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</si>
  <si>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</si>
  <si>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</si>
  <si>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</si>
  <si>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</si>
  <si>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</si>
  <si>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</si>
  <si>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</si>
  <si>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</si>
  <si>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</si>
  <si>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</si>
  <si>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</si>
  <si>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</si>
  <si>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</si>
  <si>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</si>
  <si>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</si>
  <si>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</si>
  <si>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</si>
  <si>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</si>
  <si>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</si>
  <si>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</si>
  <si>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</si>
  <si>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</si>
  <si>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</si>
  <si>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</si>
  <si>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</si>
  <si>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</si>
  <si>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</si>
  <si>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</si>
  <si>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</si>
  <si>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</si>
  <si>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</si>
  <si>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</si>
  <si>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</si>
  <si>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</si>
  <si>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</si>
  <si>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</si>
  <si>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</si>
  <si>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</si>
  <si>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</si>
  <si>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</si>
  <si>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</si>
  <si>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</si>
  <si>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</si>
  <si>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</si>
  <si>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</si>
  <si>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</si>
  <si>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</si>
  <si>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</si>
  <si>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</si>
  <si>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</si>
  <si>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</si>
  <si>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</si>
  <si>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</si>
  <si>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</si>
  <si>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</si>
  <si>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</si>
  <si>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</si>
  <si>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</si>
  <si>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</si>
  <si>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</si>
  <si>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</si>
  <si>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</si>
  <si>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</si>
  <si>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</si>
  <si>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</si>
  <si>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</si>
  <si>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</si>
  <si>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</si>
  <si>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</si>
  <si>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</si>
  <si>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</si>
  <si>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</si>
  <si>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</si>
  <si>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</si>
  <si>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</si>
  <si>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</si>
  <si>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</si>
  <si>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</si>
  <si>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</si>
  <si>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</si>
  <si>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</si>
  <si>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</si>
  <si>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</si>
  <si>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</si>
  <si>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</si>
  <si>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</si>
  <si>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</si>
  <si>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</si>
  <si>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</si>
  <si>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</si>
  <si>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</si>
  <si>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</si>
  <si>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</si>
  <si>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</si>
  <si>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</si>
  <si>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</si>
  <si>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</si>
  <si>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</si>
  <si>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</si>
  <si>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</si>
  <si>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</si>
  <si>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</si>
  <si>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</si>
  <si>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</si>
  <si>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</si>
  <si>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</si>
  <si>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</si>
  <si>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</si>
  <si>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</si>
  <si>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</si>
  <si>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</si>
  <si>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</si>
  <si>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</si>
  <si>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</si>
  <si>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</si>
  <si>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</si>
  <si>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</si>
  <si>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</si>
  <si>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</si>
  <si>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</si>
  <si>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</si>
  <si>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</si>
  <si>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</si>
  <si>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</si>
  <si>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</si>
  <si>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</si>
  <si>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</si>
  <si>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</si>
  <si>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</si>
  <si>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</si>
  <si>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</si>
  <si>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</si>
  <si>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</si>
  <si>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</si>
  <si>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</si>
  <si>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</si>
  <si>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</si>
  <si>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</si>
  <si>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</si>
  <si>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</si>
  <si>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</si>
  <si>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</si>
  <si>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</si>
  <si>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</si>
  <si>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</si>
  <si>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</si>
  <si>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</si>
  <si>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</si>
  <si>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</si>
  <si>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</si>
  <si>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</si>
  <si>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</si>
  <si>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</si>
  <si>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</si>
  <si>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</si>
  <si>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</si>
  <si>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</si>
  <si>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</si>
  <si>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</si>
  <si>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</si>
  <si>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</si>
  <si>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</si>
  <si>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</si>
  <si>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</si>
  <si>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</si>
  <si>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</si>
  <si>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</si>
  <si>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</si>
  <si>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</si>
  <si>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</si>
  <si>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</si>
  <si>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</si>
  <si>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</si>
  <si>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</si>
  <si>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</si>
  <si>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</si>
  <si>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</si>
  <si>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</si>
  <si>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</si>
  <si>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</si>
  <si>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</si>
  <si>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</si>
  <si>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</si>
  <si>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</si>
  <si>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</si>
  <si>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</si>
  <si>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</si>
  <si>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</si>
  <si>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</si>
  <si>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</si>
  <si>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</si>
  <si>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</si>
  <si>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</si>
  <si>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</si>
  <si>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</si>
  <si>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</si>
  <si>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</si>
  <si>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</si>
  <si>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</si>
  <si>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</si>
  <si>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</si>
  <si>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</si>
  <si>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</si>
  <si>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</si>
  <si>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</si>
  <si>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</si>
  <si>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</si>
  <si>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</si>
  <si>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</si>
  <si>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</si>
  <si>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</si>
  <si>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</si>
  <si>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</si>
  <si>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</si>
  <si>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</si>
  <si>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</si>
  <si>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</si>
  <si>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</si>
  <si>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</si>
  <si>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</si>
  <si>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</si>
  <si>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</si>
  <si>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</si>
  <si>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</si>
  <si>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</si>
  <si>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</si>
  <si>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</si>
  <si>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</si>
  <si>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</si>
  <si>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</si>
  <si>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</si>
  <si>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</si>
  <si>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</si>
  <si>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</si>
  <si>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</si>
  <si>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</si>
  <si>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</si>
  <si>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</si>
  <si>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</si>
  <si>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</si>
  <si>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</si>
  <si>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</si>
  <si>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</si>
  <si>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</si>
  <si>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</si>
  <si>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</si>
  <si>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</si>
  <si>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</si>
  <si>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</si>
  <si>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</si>
  <si>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</si>
  <si>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</si>
  <si>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</si>
  <si>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</si>
  <si>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</si>
  <si>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</si>
  <si>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</si>
  <si>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</si>
  <si>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</si>
  <si>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</si>
  <si>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</si>
  <si>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</si>
  <si>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</si>
  <si>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</si>
  <si>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</si>
  <si>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</si>
  <si>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</si>
  <si>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</si>
  <si>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</si>
  <si>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</si>
  <si>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</si>
  <si>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</si>
  <si>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</si>
  <si>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</si>
  <si>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</si>
  <si>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</si>
  <si>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</si>
  <si>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</si>
  <si>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</si>
  <si>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</si>
  <si>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</si>
  <si>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</si>
  <si>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</si>
  <si>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</si>
  <si>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</si>
  <si>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</si>
  <si>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</si>
  <si>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</si>
  <si>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</si>
  <si>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</si>
  <si>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</si>
  <si>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</si>
  <si>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</si>
  <si>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</si>
  <si>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</si>
  <si>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</si>
  <si>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</si>
  <si>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</si>
  <si>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</si>
  <si>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</si>
  <si>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</si>
  <si>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</si>
  <si>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</si>
  <si>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</si>
  <si>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</si>
  <si>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</si>
  <si>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</si>
  <si>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</si>
  <si>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</si>
  <si>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</si>
  <si>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</si>
  <si>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</si>
  <si>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</si>
  <si>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</si>
  <si>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</si>
  <si>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</si>
  <si>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</si>
  <si>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</si>
  <si>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</si>
  <si>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</si>
  <si>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</si>
  <si>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</si>
  <si>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</si>
  <si>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</si>
  <si>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</si>
  <si>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</si>
  <si>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</si>
  <si>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</si>
  <si>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</si>
  <si>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</si>
  <si>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</si>
  <si>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</si>
  <si>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</si>
  <si>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</si>
  <si>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</si>
  <si>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</si>
  <si>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</si>
  <si>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</si>
  <si>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</si>
  <si>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</si>
  <si>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</si>
  <si>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</si>
  <si>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</si>
  <si>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</si>
  <si>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</si>
  <si>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</si>
  <si>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</si>
  <si>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</si>
  <si>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</si>
  <si>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</si>
  <si>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</si>
  <si>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</si>
  <si>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</si>
  <si>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</si>
  <si>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</si>
  <si>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</si>
  <si>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</si>
  <si>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</si>
  <si>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</si>
  <si>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</si>
  <si>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</si>
  <si>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</si>
  <si>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</si>
  <si>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</si>
  <si>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</si>
  <si>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</si>
  <si>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</si>
  <si>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</si>
  <si>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</si>
  <si>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</si>
  <si>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</si>
  <si>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</si>
  <si>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</si>
  <si>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</si>
  <si>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</si>
  <si>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</si>
  <si>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</si>
  <si>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</si>
  <si>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</si>
  <si>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</si>
  <si>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</si>
  <si>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</si>
  <si>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</si>
  <si>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</si>
  <si>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</si>
  <si>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</si>
  <si>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</si>
  <si>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</si>
  <si>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</si>
  <si>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</si>
  <si>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</si>
  <si>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</si>
  <si>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</si>
  <si>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</si>
  <si>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</si>
  <si>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</si>
  <si>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</si>
  <si>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</si>
  <si>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</si>
  <si>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</si>
  <si>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</si>
  <si>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</si>
  <si>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</si>
  <si>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</si>
  <si>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</si>
  <si>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</si>
  <si>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</si>
  <si>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</si>
  <si>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</si>
  <si>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</si>
  <si>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</si>
  <si>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</si>
  <si>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</si>
  <si>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</si>
  <si>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</si>
  <si>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</si>
  <si>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</si>
  <si>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</si>
  <si>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</si>
  <si>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</si>
  <si>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</si>
  <si>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</si>
  <si>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</si>
  <si>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</si>
  <si>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</si>
  <si>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</si>
  <si>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</si>
  <si>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</si>
  <si>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</si>
  <si>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</si>
  <si>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</si>
  <si>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</si>
  <si>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</si>
  <si>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</si>
  <si>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</si>
  <si>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</si>
  <si>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</si>
  <si>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</si>
  <si>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</si>
  <si>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</si>
  <si>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</si>
  <si>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</si>
  <si>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</si>
  <si>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</si>
  <si>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</si>
  <si>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</si>
  <si>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</si>
  <si>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</si>
  <si>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</si>
  <si>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</si>
  <si>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</si>
  <si>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</si>
  <si>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</si>
  <si>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</si>
  <si>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</si>
  <si>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</si>
  <si>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</si>
  <si>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</si>
  <si>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</si>
  <si>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</si>
  <si>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</si>
  <si>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</si>
  <si>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</si>
  <si>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</si>
  <si>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</si>
  <si>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</si>
  <si>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</si>
  <si>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</si>
  <si>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</si>
  <si>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</si>
  <si>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</si>
  <si>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</si>
  <si>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</si>
  <si>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</si>
  <si>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</si>
  <si>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</si>
  <si>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</si>
  <si>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</si>
  <si>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</si>
  <si>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</si>
  <si>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</si>
  <si>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</si>
  <si>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</si>
  <si>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</si>
  <si>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</si>
  <si>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</si>
  <si>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</si>
  <si>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</si>
  <si>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</si>
  <si>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</si>
  <si>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</si>
  <si>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</si>
  <si>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</si>
  <si>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</si>
  <si>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</si>
  <si>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</si>
  <si>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</si>
  <si>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</si>
  <si>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</si>
  <si>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</si>
  <si>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</si>
  <si>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</si>
  <si>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</si>
  <si>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</si>
  <si>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</si>
  <si>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</si>
  <si>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</si>
  <si>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</si>
  <si>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</si>
  <si>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</si>
  <si>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</si>
  <si>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</si>
  <si>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</si>
  <si>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</si>
  <si>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</si>
  <si>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</si>
  <si>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</si>
  <si>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</si>
  <si>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</si>
  <si>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</si>
  <si>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</si>
  <si>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</si>
  <si>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</si>
  <si>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</si>
  <si>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</si>
  <si>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</si>
  <si>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</si>
  <si>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</si>
  <si>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</si>
  <si>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</si>
  <si>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</si>
  <si>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</si>
  <si>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</si>
  <si>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</si>
  <si>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</si>
  <si>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</si>
  <si>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</si>
  <si>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</si>
  <si>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</si>
  <si>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</si>
  <si>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</si>
  <si>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</si>
  <si>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</si>
  <si>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</si>
  <si>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</si>
  <si>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</si>
  <si>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</si>
  <si>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</si>
  <si>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</si>
  <si>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</si>
  <si>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</si>
  <si>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</si>
  <si>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</si>
  <si>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</si>
  <si>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</si>
  <si>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</si>
  <si>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</si>
  <si>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</si>
  <si>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</si>
  <si>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</si>
  <si>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</si>
  <si>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</si>
  <si>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</si>
  <si>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</si>
  <si>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</si>
  <si>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</si>
  <si>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</si>
  <si>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</si>
  <si>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</si>
  <si>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</si>
  <si>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</si>
  <si>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</si>
  <si>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</si>
  <si>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</si>
  <si>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</si>
  <si>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</si>
  <si>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</si>
  <si>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</si>
  <si>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</si>
  <si>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</si>
  <si>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</si>
  <si>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</si>
  <si>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</si>
  <si>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</si>
  <si>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</si>
  <si>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</si>
  <si>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</si>
  <si>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</si>
  <si>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</si>
  <si>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</si>
  <si>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</si>
  <si>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</si>
  <si>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</si>
  <si>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</si>
  <si>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</si>
  <si>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</si>
  <si>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</si>
  <si>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</si>
  <si>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</si>
  <si>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</si>
  <si>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</si>
  <si>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</si>
  <si>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</si>
  <si>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</si>
  <si>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</si>
  <si>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</si>
  <si>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</si>
  <si>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</si>
  <si>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</si>
  <si>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</si>
  <si>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</si>
  <si>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</si>
  <si>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</si>
  <si>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</si>
  <si>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</si>
  <si>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</si>
  <si>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</si>
  <si>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</si>
  <si>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</si>
  <si>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</si>
  <si>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</si>
  <si>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</si>
  <si>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</si>
  <si>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</si>
  <si>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</si>
  <si>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</si>
  <si>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</si>
  <si>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</si>
  <si>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</si>
  <si>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</si>
  <si>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</si>
  <si>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</si>
  <si>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</si>
  <si>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</si>
  <si>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</si>
  <si>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</si>
  <si>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</si>
  <si>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</si>
  <si>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</si>
  <si>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</si>
  <si>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</si>
  <si>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</si>
  <si>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</si>
  <si>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</si>
  <si>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</si>
  <si>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</si>
  <si>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</si>
  <si>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</si>
  <si>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</si>
  <si>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</si>
  <si>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</si>
  <si>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</si>
  <si>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</si>
  <si>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</si>
  <si>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</si>
  <si>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</si>
  <si>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</si>
  <si>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</si>
  <si>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</si>
  <si>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</si>
  <si>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</si>
  <si>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</si>
  <si>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</si>
  <si>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</si>
  <si>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</si>
  <si>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</si>
  <si>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</si>
  <si>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</si>
  <si>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</si>
  <si>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</si>
  <si>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</si>
  <si>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</si>
  <si>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</si>
  <si>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</si>
  <si>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</si>
  <si>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</si>
  <si>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</si>
  <si>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</si>
  <si>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</si>
  <si>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</si>
  <si>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</si>
  <si>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</si>
  <si>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</si>
  <si>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</si>
  <si>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</si>
  <si>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</si>
  <si>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</si>
  <si>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</si>
  <si>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</si>
  <si>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</si>
  <si>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</si>
  <si>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</si>
  <si>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</si>
  <si>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</si>
  <si>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</si>
  <si>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</si>
  <si>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</si>
  <si>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</si>
  <si>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</si>
  <si>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</si>
  <si>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</si>
  <si>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</si>
  <si>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</si>
  <si>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</si>
  <si>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</si>
  <si>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</si>
  <si>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</si>
  <si>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</si>
  <si>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</si>
  <si>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</si>
  <si>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</si>
  <si>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</si>
  <si>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</si>
  <si>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</si>
  <si>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</si>
  <si>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</si>
  <si>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</si>
  <si>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</si>
  <si>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</si>
  <si>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</si>
  <si>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</si>
  <si>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</si>
  <si>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</si>
  <si>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</si>
  <si>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</si>
  <si>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</si>
  <si>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</si>
  <si>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</si>
  <si>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</si>
  <si>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</si>
  <si>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</si>
  <si>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</si>
  <si>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</si>
  <si>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</si>
  <si>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</si>
  <si>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</si>
  <si>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</si>
  <si>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</si>
  <si>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</si>
  <si>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</si>
  <si>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</si>
  <si>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</si>
  <si>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</si>
  <si>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</si>
  <si>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</si>
  <si>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</si>
  <si>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</si>
  <si>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</si>
  <si>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</si>
  <si>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</si>
  <si>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</si>
  <si>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</si>
  <si>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</si>
  <si>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</si>
  <si>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</si>
  <si>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</si>
  <si>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</si>
  <si>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</si>
  <si>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</si>
  <si>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</si>
  <si>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</si>
  <si>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</si>
  <si>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</si>
  <si>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</si>
  <si>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</si>
  <si>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</si>
  <si>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</si>
  <si>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</si>
  <si>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</si>
  <si>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</si>
  <si>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</si>
  <si>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</si>
  <si>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</si>
  <si>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</si>
  <si>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</si>
  <si>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</si>
  <si>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</si>
  <si>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</si>
  <si>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</si>
  <si>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</si>
  <si>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</si>
  <si>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</si>
  <si>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</si>
  <si>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</si>
  <si>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</si>
  <si>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</si>
  <si>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</si>
  <si>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</si>
  <si>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</si>
  <si>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</si>
  <si>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</si>
  <si>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</si>
  <si>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</si>
  <si>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</si>
  <si>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</si>
  <si>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</si>
  <si>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</si>
  <si>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</si>
  <si>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</si>
  <si>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</si>
  <si>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</si>
  <si>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</si>
  <si>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</si>
  <si>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</si>
  <si>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</si>
  <si>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</si>
  <si>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</si>
  <si>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</si>
  <si>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</si>
  <si>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</si>
  <si>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</si>
  <si>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</si>
  <si>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</si>
  <si>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</si>
  <si>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</si>
  <si>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</si>
  <si>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</si>
  <si>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</si>
  <si>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</si>
  <si>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</si>
  <si>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</si>
  <si>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</si>
  <si>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</si>
  <si>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</si>
  <si>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</si>
  <si>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</si>
  <si>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</si>
  <si>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</si>
  <si>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</si>
  <si>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</si>
  <si>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</si>
  <si>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</si>
  <si>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</si>
  <si>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</si>
  <si>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</si>
  <si>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</si>
  <si>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</si>
  <si>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</si>
  <si>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</si>
  <si>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</si>
  <si>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</si>
  <si>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</si>
  <si>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</si>
  <si>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</si>
  <si>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</si>
  <si>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</si>
  <si>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</si>
  <si>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</si>
  <si>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</si>
  <si>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</si>
  <si>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</si>
  <si>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</si>
  <si>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</si>
  <si>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</si>
  <si>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</si>
  <si>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</si>
  <si>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</si>
  <si>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</si>
  <si>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</si>
  <si>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</si>
  <si>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</si>
  <si>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</si>
  <si>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</si>
  <si>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</si>
  <si>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</si>
  <si>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</si>
  <si>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</si>
  <si>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</si>
  <si>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</si>
  <si>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</si>
  <si>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</si>
  <si>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</si>
  <si>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</si>
  <si>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</si>
  <si>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</si>
  <si>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</si>
  <si>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</si>
  <si>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</si>
  <si>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</si>
  <si>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</si>
  <si>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</si>
  <si>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</si>
  <si>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</si>
  <si>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</si>
  <si>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</si>
  <si>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</si>
  <si>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</si>
  <si>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</si>
  <si>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</si>
  <si>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</si>
  <si>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</si>
  <si>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</si>
  <si>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</si>
  <si>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</si>
  <si>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</si>
  <si>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</si>
  <si>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</si>
  <si>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</si>
  <si>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</si>
  <si>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</si>
  <si>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</si>
  <si>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</si>
  <si>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</si>
  <si>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</si>
  <si>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</si>
  <si>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</si>
  <si>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</si>
  <si>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</si>
  <si>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</si>
  <si>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</si>
  <si>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</si>
  <si>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</si>
  <si>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</si>
  <si>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</si>
  <si>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</si>
  <si>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</si>
  <si>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</si>
  <si>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</si>
  <si>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</si>
  <si>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</si>
  <si>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</si>
  <si>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</si>
  <si>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</si>
  <si>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</si>
  <si>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</si>
  <si>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</si>
  <si>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</si>
  <si>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</si>
  <si>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</si>
  <si>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</si>
  <si>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</si>
  <si>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</si>
  <si>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</si>
  <si>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</si>
  <si>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</si>
  <si>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</si>
  <si>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</si>
  <si>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</si>
  <si>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</si>
  <si>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</si>
  <si>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</si>
  <si>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</si>
  <si>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</si>
  <si>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</si>
  <si>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</si>
  <si>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</si>
  <si>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</si>
  <si>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</si>
  <si>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</si>
  <si>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</si>
  <si>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</si>
  <si>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</si>
  <si>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</si>
  <si>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</si>
  <si>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</si>
  <si>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</si>
  <si>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</si>
  <si>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</si>
  <si>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</si>
  <si>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</si>
  <si>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</si>
  <si>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</si>
  <si>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</si>
  <si>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</si>
  <si>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</si>
  <si>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</si>
  <si>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</si>
  <si>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</si>
  <si>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</si>
  <si>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</si>
  <si>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</si>
  <si>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</si>
  <si>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</si>
  <si>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</si>
  <si>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</si>
  <si>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</si>
  <si>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</si>
  <si>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</si>
  <si>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</si>
  <si>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</si>
  <si>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</si>
  <si>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</si>
  <si>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</si>
  <si>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</si>
  <si>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</si>
  <si>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</si>
  <si>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</si>
  <si>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</si>
  <si>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</si>
  <si>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</si>
  <si>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</si>
  <si>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</si>
  <si>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</si>
  <si>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</si>
  <si>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</si>
  <si>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</si>
  <si>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</si>
  <si>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</si>
  <si>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</si>
  <si>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</si>
  <si>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</si>
  <si>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</si>
  <si>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</si>
  <si>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</si>
  <si>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</si>
  <si>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</si>
  <si>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</si>
  <si>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</si>
  <si>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</si>
  <si>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</si>
  <si>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</si>
  <si>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</si>
  <si>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</si>
  <si>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</si>
  <si>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</si>
  <si>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</si>
  <si>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</si>
  <si>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</si>
  <si>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</si>
  <si>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</si>
  <si>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</si>
  <si>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</si>
  <si>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</si>
  <si>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</si>
  <si>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</si>
  <si>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</si>
  <si>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</si>
  <si>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</si>
  <si>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</si>
  <si>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</si>
  <si>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</si>
  <si>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</si>
  <si>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</si>
  <si>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</si>
  <si>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</si>
  <si>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</si>
  <si>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</si>
  <si>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</si>
  <si>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</si>
  <si>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</si>
  <si>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</si>
  <si>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</si>
  <si>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</si>
  <si>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</si>
  <si>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</si>
  <si>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</si>
  <si>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</si>
  <si>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</si>
  <si>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</si>
  <si>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</si>
  <si>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</si>
  <si>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</si>
  <si>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</si>
  <si>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</si>
  <si>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</si>
  <si>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</si>
  <si>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</si>
  <si>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</si>
  <si>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</si>
  <si>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</si>
  <si>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</si>
  <si>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</si>
  <si>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</si>
  <si>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</si>
  <si>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</si>
  <si>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</si>
  <si>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</si>
  <si>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</si>
  <si>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</si>
  <si>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</si>
  <si>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</si>
  <si>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</si>
  <si>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</si>
  <si>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</si>
  <si>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</si>
  <si>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</si>
  <si>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</si>
  <si>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</si>
  <si>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</si>
  <si>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</si>
  <si>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</si>
  <si>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</si>
  <si>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</si>
  <si>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</si>
  <si>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</si>
  <si>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</si>
  <si>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</si>
  <si>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</si>
  <si>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</si>
  <si>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</si>
  <si>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</si>
  <si>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</si>
  <si>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</si>
  <si>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</si>
  <si>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</si>
  <si>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</si>
  <si>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</si>
  <si>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</si>
  <si>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</si>
  <si>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</si>
  <si>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</si>
  <si>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</si>
  <si>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</si>
  <si>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</si>
  <si>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</si>
  <si>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</si>
  <si>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</si>
  <si>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</si>
  <si>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</si>
  <si>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</si>
  <si>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</si>
  <si>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</si>
  <si>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</si>
  <si>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</si>
  <si>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</si>
  <si>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</si>
  <si>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</si>
  <si>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</si>
  <si>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</si>
  <si>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</si>
  <si>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</si>
  <si>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</si>
  <si>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</si>
  <si>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</si>
  <si>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</si>
  <si>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</si>
  <si>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</si>
  <si>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</si>
  <si>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</si>
  <si>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</si>
  <si>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</si>
  <si>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</si>
  <si>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</si>
  <si>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</si>
  <si>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</si>
  <si>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</si>
  <si>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</si>
  <si>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</si>
  <si>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</si>
  <si>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</si>
  <si>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</si>
  <si>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</si>
  <si>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</si>
  <si>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</si>
  <si>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</si>
  <si>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</si>
  <si>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</si>
  <si>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</si>
  <si>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</si>
  <si>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</si>
  <si>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</si>
  <si>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</si>
  <si>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</si>
  <si>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</si>
  <si>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</si>
  <si>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</si>
  <si>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</si>
  <si>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</si>
  <si>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</si>
  <si>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</si>
  <si>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</si>
  <si>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</si>
  <si>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</si>
  <si>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</si>
  <si>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</si>
  <si>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</si>
  <si>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</si>
  <si>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</si>
  <si>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</si>
  <si>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</si>
  <si>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</si>
  <si>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</si>
  <si>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</si>
  <si>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</si>
  <si>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</si>
  <si>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</si>
  <si>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</si>
  <si>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</si>
  <si>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</si>
  <si>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</si>
  <si>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</si>
  <si>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</si>
  <si>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</si>
  <si>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</si>
  <si>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</si>
  <si>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</si>
  <si>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</si>
  <si>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</si>
  <si>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</si>
  <si>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</si>
  <si>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</si>
  <si>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</si>
  <si>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</si>
  <si>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</si>
  <si>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</si>
  <si>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</si>
  <si>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</si>
  <si>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</si>
  <si>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</si>
  <si>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</si>
  <si>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</si>
  <si>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</si>
  <si>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</si>
  <si>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</si>
  <si>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</si>
  <si>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</si>
  <si>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</si>
  <si>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</si>
  <si>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</si>
  <si>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</si>
  <si>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</si>
  <si>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</si>
  <si>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</si>
  <si>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</si>
  <si>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</si>
  <si>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</si>
  <si>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</si>
  <si>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</si>
  <si>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</si>
  <si>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</si>
  <si>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</si>
  <si>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</si>
  <si>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</si>
  <si>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</si>
  <si>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</si>
  <si>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</si>
  <si>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</si>
  <si>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</si>
  <si>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</si>
  <si>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</si>
  <si>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</si>
  <si>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</si>
  <si>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</si>
  <si>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</si>
  <si>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</si>
  <si>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</si>
  <si>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</si>
  <si>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</si>
  <si>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</si>
  <si>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</si>
  <si>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</si>
  <si>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</si>
  <si>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</si>
  <si>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</si>
  <si>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</si>
  <si>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</si>
  <si>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</si>
  <si>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</si>
  <si>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</si>
  <si>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</si>
  <si>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</si>
  <si>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</si>
  <si>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</si>
  <si>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</si>
  <si>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</si>
  <si>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</si>
  <si>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</si>
  <si>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</si>
  <si>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</si>
  <si>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</si>
  <si>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</si>
  <si>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</si>
  <si>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</si>
  <si>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</si>
  <si>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</si>
  <si>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</si>
  <si>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</si>
  <si>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</si>
  <si>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</si>
  <si>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</si>
  <si>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</si>
  <si>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</si>
  <si>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</si>
  <si>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</si>
  <si>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</si>
  <si>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</si>
  <si>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</si>
  <si>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</si>
  <si>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</si>
  <si>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</si>
  <si>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</si>
  <si>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</si>
  <si>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</si>
  <si>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</si>
  <si>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</si>
  <si>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</si>
  <si>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</si>
  <si>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</si>
  <si>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</si>
  <si>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</si>
  <si>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</si>
  <si>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</si>
  <si>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</si>
  <si>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</si>
  <si>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</si>
  <si>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</si>
  <si>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</si>
  <si>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</si>
  <si>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</si>
  <si>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</si>
  <si>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</si>
  <si>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</si>
  <si>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</si>
  <si>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</si>
  <si>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</si>
  <si>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</si>
  <si>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</si>
  <si>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</si>
  <si>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</si>
  <si>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</si>
  <si>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</si>
  <si>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</si>
  <si>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</si>
  <si>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</si>
  <si>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</si>
  <si>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</si>
  <si>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</si>
  <si>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</si>
  <si>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</si>
  <si>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</si>
  <si>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</si>
  <si>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</si>
  <si>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</si>
  <si>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</si>
  <si>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</si>
  <si>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</si>
  <si>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</si>
  <si>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</si>
  <si>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</si>
  <si>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</si>
  <si>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</si>
  <si>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</si>
  <si>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</si>
  <si>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</si>
  <si>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</si>
  <si>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</si>
  <si>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</si>
  <si>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</si>
  <si>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</si>
  <si>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</si>
  <si>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</si>
  <si>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</si>
  <si>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</si>
  <si>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</si>
  <si>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</si>
  <si>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</si>
  <si>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</si>
  <si>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</si>
  <si>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</si>
  <si>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</si>
  <si>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</si>
  <si>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</si>
  <si>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</si>
  <si>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</si>
  <si>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</si>
  <si>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</si>
  <si>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</si>
  <si>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</si>
  <si>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</si>
  <si>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</si>
  <si>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</si>
  <si>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</si>
  <si>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</si>
  <si>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</si>
  <si>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</si>
  <si>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</si>
  <si>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</si>
  <si>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</si>
  <si>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</si>
  <si>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</si>
  <si>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</si>
  <si>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</si>
  <si>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</si>
  <si>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</si>
  <si>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</si>
  <si>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</si>
  <si>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</si>
  <si>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</si>
  <si>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</si>
  <si>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</si>
  <si>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</si>
  <si>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</si>
  <si>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</si>
  <si>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</si>
  <si>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</si>
  <si>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</si>
  <si>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</si>
  <si>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</si>
  <si>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</si>
  <si>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</si>
  <si>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</si>
  <si>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</si>
  <si>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</si>
  <si>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</si>
  <si>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</si>
  <si>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</si>
  <si>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</si>
  <si>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</si>
  <si>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</si>
  <si>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</si>
  <si>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</si>
  <si>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</si>
  <si>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</si>
  <si>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</si>
  <si>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</si>
  <si>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</si>
  <si>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</si>
  <si>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</si>
  <si>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</si>
  <si>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</si>
  <si>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</si>
  <si>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</si>
  <si>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</si>
  <si>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</si>
  <si>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</si>
  <si>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</si>
  <si>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</si>
  <si>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</si>
  <si>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</si>
  <si>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</si>
  <si>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</si>
  <si>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</si>
  <si>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</si>
  <si>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</si>
  <si>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</si>
  <si>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</si>
  <si>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</si>
  <si>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</si>
  <si>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</si>
  <si>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</si>
  <si>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</si>
  <si>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</si>
  <si>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</si>
  <si>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</si>
  <si>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</si>
  <si>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</si>
  <si>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</si>
  <si>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</si>
  <si>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</si>
  <si>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</si>
  <si>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</si>
  <si>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</si>
  <si>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</si>
  <si>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</si>
  <si>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</si>
  <si>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</si>
  <si>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</si>
  <si>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</si>
  <si>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</si>
  <si>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</si>
  <si>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</si>
  <si>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</si>
  <si>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</si>
  <si>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</si>
  <si>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</si>
  <si>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</si>
  <si>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</si>
  <si>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</si>
  <si>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</si>
  <si>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</si>
  <si>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</si>
  <si>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</si>
  <si>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</si>
  <si>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</si>
  <si>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</si>
  <si>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</si>
  <si>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</si>
  <si>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</si>
  <si>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</si>
  <si>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</si>
  <si>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</si>
  <si>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</si>
  <si>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</si>
  <si>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</si>
  <si>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</si>
  <si>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</si>
  <si>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</si>
  <si>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</si>
  <si>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</si>
  <si>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</si>
  <si>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</si>
  <si>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</si>
  <si>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</si>
  <si>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</si>
  <si>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</si>
  <si>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</si>
  <si>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</si>
  <si>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</si>
  <si>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</si>
  <si>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</si>
  <si>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</si>
  <si>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</si>
  <si>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</si>
  <si>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</si>
  <si>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</si>
  <si>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</si>
  <si>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</si>
  <si>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</si>
  <si>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</si>
  <si>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</si>
  <si>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</si>
  <si>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</si>
  <si>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</si>
  <si>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</si>
  <si>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</si>
  <si>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</si>
  <si>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</si>
  <si>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</si>
  <si>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</si>
  <si>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</si>
  <si>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</si>
  <si>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</si>
  <si>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</si>
  <si>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</si>
  <si>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</si>
  <si>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</si>
  <si>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</si>
  <si>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</si>
  <si>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</si>
  <si>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</si>
  <si>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</si>
  <si>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</si>
  <si>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</si>
  <si>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</si>
  <si>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</si>
  <si>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</si>
  <si>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</si>
  <si>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</si>
  <si>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</si>
  <si>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</si>
  <si>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</si>
  <si>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</si>
  <si>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</si>
  <si>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</si>
  <si>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</si>
  <si>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</si>
  <si>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</si>
  <si>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</si>
  <si>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</si>
  <si>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</si>
  <si>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</si>
  <si>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</si>
  <si>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</si>
  <si>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</si>
  <si>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</si>
  <si>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</si>
  <si>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</si>
  <si>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</si>
  <si>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</si>
  <si>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</si>
  <si>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</si>
  <si>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</si>
  <si>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</si>
  <si>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</si>
  <si>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</si>
  <si>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</si>
  <si>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</si>
  <si>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</si>
  <si>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</si>
  <si>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</si>
  <si>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</si>
  <si>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</si>
  <si>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</si>
  <si>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</si>
  <si>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</si>
  <si>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</si>
  <si>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</si>
  <si>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</si>
  <si>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</si>
  <si>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</si>
  <si>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</si>
  <si>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</si>
  <si>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</si>
  <si>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</si>
  <si>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</si>
  <si>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</si>
  <si>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</si>
  <si>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</si>
  <si>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</si>
  <si>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</si>
  <si>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</si>
  <si>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</si>
  <si>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</si>
  <si>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</si>
  <si>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</si>
  <si>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</si>
  <si>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</si>
  <si>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</si>
  <si>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</si>
  <si>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</si>
  <si>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</si>
  <si>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</si>
  <si>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</si>
  <si>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</si>
  <si>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</si>
  <si>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</si>
  <si>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</si>
  <si>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</si>
  <si>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</si>
  <si>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</si>
  <si>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</si>
  <si>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</si>
  <si>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</si>
  <si>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</si>
  <si>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</si>
  <si>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</si>
  <si>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</si>
  <si>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</si>
  <si>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</si>
  <si>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</si>
  <si>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</si>
  <si>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</si>
  <si>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</si>
  <si>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</si>
  <si>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</si>
  <si>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</si>
  <si>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</si>
  <si>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</si>
  <si>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</si>
  <si>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</si>
  <si>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</si>
  <si>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</si>
  <si>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</si>
  <si>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</si>
  <si>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</si>
  <si>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</si>
  <si>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</si>
  <si>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</si>
  <si>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</si>
  <si>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</si>
  <si>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</si>
  <si>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</si>
  <si>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</si>
  <si>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</si>
  <si>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</si>
  <si>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</si>
  <si>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</si>
  <si>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</si>
  <si>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</si>
  <si>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</si>
  <si>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</si>
  <si>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</si>
  <si>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</si>
  <si>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</si>
  <si>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</si>
  <si>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</si>
  <si>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</si>
  <si>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</si>
  <si>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</si>
  <si>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</si>
  <si>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</si>
  <si>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</si>
  <si>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</si>
  <si>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</si>
  <si>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</si>
  <si>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</si>
  <si>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</si>
  <si>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</si>
  <si>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</si>
  <si>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</si>
  <si>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</si>
  <si>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</si>
  <si>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</si>
  <si>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</si>
  <si>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</si>
  <si>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</si>
  <si>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</si>
  <si>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</si>
  <si>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</si>
  <si>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</si>
  <si>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</si>
  <si>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</si>
  <si>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</si>
  <si>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</si>
  <si>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</si>
  <si>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</si>
  <si>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</si>
  <si>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</si>
  <si>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</si>
  <si>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</si>
  <si>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</si>
  <si>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</si>
  <si>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</si>
  <si>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</si>
  <si>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</si>
  <si>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</si>
  <si>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</si>
  <si>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</si>
  <si>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</si>
  <si>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</si>
  <si>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</si>
  <si>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</si>
  <si>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</si>
  <si>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</si>
  <si>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</si>
  <si>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</si>
  <si>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</si>
  <si>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</si>
  <si>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</si>
  <si>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</si>
  <si>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</si>
  <si>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</si>
  <si>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</si>
  <si>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</si>
  <si>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</si>
  <si>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</si>
  <si>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</si>
  <si>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</si>
  <si>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</si>
  <si>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</si>
  <si>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</si>
  <si>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</si>
  <si>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</si>
  <si>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</si>
  <si>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</si>
  <si>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</si>
  <si>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</si>
  <si>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</si>
  <si>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</si>
  <si>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</si>
  <si>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</si>
  <si>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</si>
  <si>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</si>
  <si>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</si>
  <si>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</si>
  <si>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</si>
  <si>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</si>
  <si>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</si>
  <si>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</si>
  <si>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</si>
  <si>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</si>
  <si>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</si>
  <si>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</si>
  <si>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</si>
  <si>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</si>
  <si>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</si>
  <si>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</si>
  <si>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</si>
  <si>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</si>
  <si>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</si>
  <si>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</si>
  <si>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</si>
  <si>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</si>
  <si>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</si>
  <si>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</si>
  <si>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</si>
  <si>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</si>
  <si>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</si>
  <si>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</si>
  <si>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</si>
  <si>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</si>
  <si>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</si>
  <si>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</si>
  <si>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</si>
  <si>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</si>
  <si>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</si>
  <si>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</si>
  <si>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</si>
  <si>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</si>
  <si>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</si>
  <si>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</si>
  <si>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</si>
  <si>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</si>
  <si>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</si>
  <si>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</si>
  <si>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</si>
  <si>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</si>
  <si>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</si>
  <si>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</si>
  <si>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</si>
  <si>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</si>
  <si>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</si>
  <si>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</si>
  <si>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</si>
  <si>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</si>
  <si>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</si>
  <si>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</si>
  <si>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</si>
  <si>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</si>
  <si>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</si>
  <si>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</si>
  <si>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</si>
  <si>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</si>
  <si>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</si>
  <si>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</si>
  <si>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</si>
  <si>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</si>
  <si>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</si>
  <si>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</si>
  <si>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</si>
  <si>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</si>
  <si>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</si>
  <si>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</si>
  <si>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</si>
  <si>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</si>
  <si>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</si>
  <si>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</si>
  <si>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</si>
  <si>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</si>
  <si>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</si>
  <si>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</si>
  <si>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</si>
  <si>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</si>
  <si>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</si>
  <si>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</si>
  <si>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</si>
  <si>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</si>
  <si>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</si>
  <si>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</si>
  <si>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</si>
  <si>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</si>
  <si>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</si>
  <si>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</si>
  <si>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</si>
  <si>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</si>
  <si>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</si>
  <si>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</si>
  <si>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</si>
  <si>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</si>
  <si>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</si>
  <si>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</si>
  <si>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</si>
  <si>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</si>
  <si>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</si>
  <si>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</si>
  <si>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</si>
  <si>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</si>
  <si>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</si>
  <si>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</si>
  <si>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</si>
  <si>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</si>
  <si>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</si>
  <si>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</si>
  <si>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</si>
  <si>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</si>
  <si>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</si>
  <si>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</si>
  <si>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</si>
  <si>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</si>
  <si>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</si>
  <si>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</si>
  <si>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</si>
  <si>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</si>
  <si>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</si>
  <si>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</si>
  <si>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</si>
  <si>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</si>
  <si>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</si>
  <si>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</si>
  <si>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</si>
  <si>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</si>
  <si>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</si>
  <si>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</si>
  <si>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</si>
  <si>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</si>
  <si>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</si>
  <si>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</si>
  <si>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</si>
  <si>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</si>
  <si>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</si>
  <si>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</si>
  <si>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</si>
  <si>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</si>
  <si>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</si>
  <si>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</si>
  <si>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</si>
  <si>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</si>
  <si>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</si>
  <si>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</si>
  <si>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</si>
  <si>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</si>
  <si>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</si>
  <si>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</si>
  <si>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</si>
  <si>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</si>
  <si>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</si>
  <si>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</si>
  <si>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</si>
  <si>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</si>
  <si>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</si>
  <si>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</si>
  <si>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</si>
  <si>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</si>
  <si>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</si>
  <si>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</si>
  <si>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</si>
  <si>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</si>
  <si>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</si>
  <si>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</si>
  <si>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</si>
  <si>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</si>
  <si>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</si>
  <si>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</si>
  <si>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</si>
  <si>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</si>
  <si>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</si>
  <si>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</si>
  <si>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</si>
  <si>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</si>
  <si>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</si>
  <si>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</si>
  <si>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</si>
  <si>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</si>
  <si>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</si>
  <si>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</si>
  <si>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</si>
  <si>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</si>
  <si>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</si>
  <si>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</si>
  <si>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</si>
  <si>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</si>
  <si>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</si>
  <si>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</si>
  <si>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</si>
  <si>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</si>
  <si>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</si>
  <si>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</si>
  <si>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</si>
  <si>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</si>
  <si>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</si>
  <si>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</si>
  <si>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</si>
  <si>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</si>
  <si>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</si>
  <si>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</si>
  <si>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</si>
  <si>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</si>
  <si>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</si>
  <si>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</si>
  <si>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</si>
  <si>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</si>
  <si>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</si>
  <si>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</si>
  <si>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</si>
  <si>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</si>
  <si>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</si>
  <si>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</si>
  <si>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</si>
  <si>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</si>
  <si>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</si>
  <si>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</si>
  <si>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</si>
  <si>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</si>
  <si>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</si>
  <si>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</si>
  <si>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</si>
  <si>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</si>
  <si>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</si>
  <si>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</si>
  <si>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</si>
  <si>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</si>
  <si>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</si>
  <si>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</si>
  <si>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</si>
  <si>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</si>
  <si>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</si>
  <si>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</si>
  <si>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</si>
  <si>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</si>
  <si>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</si>
  <si>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</si>
  <si>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</si>
  <si>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</si>
  <si>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</si>
  <si>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</si>
  <si>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</si>
  <si>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</si>
  <si>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</si>
  <si>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</si>
  <si>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</si>
  <si>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</si>
  <si>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</si>
  <si>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</si>
  <si>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</si>
  <si>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</si>
  <si>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</si>
  <si>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</si>
  <si>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</si>
  <si>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</si>
  <si>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</si>
  <si>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</si>
  <si>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</si>
  <si>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</si>
  <si>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</si>
  <si>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</si>
  <si>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</si>
  <si>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</si>
  <si>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</si>
  <si>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</si>
  <si>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</si>
  <si>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</si>
  <si>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</si>
  <si>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</si>
  <si>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</si>
  <si>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</si>
  <si>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</si>
  <si>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</si>
  <si>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</si>
  <si>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</si>
  <si>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</si>
  <si>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</si>
  <si>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</si>
  <si>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</si>
  <si>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</si>
  <si>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</si>
  <si>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</si>
  <si>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</si>
  <si>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</si>
  <si>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</si>
  <si>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</si>
  <si>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</si>
  <si>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</si>
  <si>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</si>
  <si>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</si>
  <si>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</si>
  <si>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</si>
  <si>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</si>
  <si>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</si>
  <si>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</si>
  <si>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</si>
  <si>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</si>
  <si>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</si>
  <si>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</si>
  <si>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</si>
  <si>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</si>
  <si>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</si>
  <si>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</si>
  <si>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</si>
  <si>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</si>
  <si>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</si>
  <si>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</si>
  <si>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</si>
  <si>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</si>
  <si>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</si>
  <si>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</si>
  <si>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</si>
  <si>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</si>
  <si>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</si>
  <si>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</si>
  <si>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</si>
  <si>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</si>
  <si>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</si>
  <si>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</si>
  <si>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</si>
  <si>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</si>
  <si>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</si>
  <si>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</si>
  <si>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</si>
  <si>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</si>
  <si>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</si>
  <si>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</si>
  <si>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</si>
  <si>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</si>
  <si>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</si>
  <si>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</si>
  <si>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</si>
  <si>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</si>
  <si>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</si>
  <si>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</si>
  <si>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</si>
  <si>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</si>
  <si>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</si>
  <si>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</si>
  <si>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</si>
  <si>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</si>
  <si>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</si>
  <si>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</si>
  <si>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</si>
  <si>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</si>
  <si>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</si>
  <si>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</si>
  <si>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</si>
  <si>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</si>
  <si>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</si>
  <si>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</si>
  <si>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</si>
  <si>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</si>
  <si>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</si>
  <si>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</si>
  <si>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</si>
  <si>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</si>
  <si>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</si>
  <si>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</si>
  <si>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</si>
  <si>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</si>
  <si>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</si>
  <si>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</si>
  <si>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</si>
  <si>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</si>
  <si>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</si>
  <si>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</si>
  <si>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</si>
  <si>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</si>
  <si>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</si>
  <si>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</si>
  <si>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</si>
  <si>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</si>
  <si>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</si>
  <si>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</si>
  <si>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</si>
  <si>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</si>
  <si>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</si>
  <si>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</si>
  <si>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</si>
  <si>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</si>
  <si>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</si>
  <si>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</si>
  <si>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</si>
  <si>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</si>
  <si>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</si>
  <si>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</si>
  <si>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</si>
  <si>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</si>
  <si>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</si>
  <si>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</si>
  <si>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</si>
  <si>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</si>
  <si>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</si>
  <si>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</si>
  <si>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</si>
  <si>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</si>
  <si>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</si>
  <si>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</si>
  <si>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</si>
  <si>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</si>
  <si>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</si>
  <si>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</si>
  <si>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</si>
  <si>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</si>
  <si>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</si>
  <si>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</si>
  <si>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</si>
  <si>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</si>
  <si>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</si>
  <si>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</si>
  <si>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</si>
  <si>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</si>
  <si>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</si>
  <si>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</si>
  <si>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</si>
  <si>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</si>
  <si>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</si>
  <si>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</si>
  <si>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</si>
  <si>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</si>
  <si>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</si>
  <si>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</si>
  <si>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</si>
  <si>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</si>
  <si>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</si>
  <si>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</si>
  <si>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</si>
  <si>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</si>
  <si>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</si>
  <si>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</si>
  <si>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</si>
  <si>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</si>
  <si>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</si>
  <si>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</si>
  <si>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</si>
  <si>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</si>
  <si>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</si>
  <si>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</si>
  <si>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</si>
  <si>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</si>
  <si>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</si>
  <si>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</si>
  <si>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</si>
  <si>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</si>
  <si>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</si>
  <si>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</si>
  <si>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</si>
  <si>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</si>
  <si>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</si>
  <si>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</si>
  <si>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</si>
  <si>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</si>
  <si>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</si>
  <si>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</si>
  <si>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</si>
  <si>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</si>
  <si>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</si>
  <si>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</si>
  <si>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</si>
  <si>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</si>
  <si>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</si>
  <si>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</si>
  <si>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</si>
  <si>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</si>
  <si>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</si>
  <si>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</si>
  <si>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</si>
  <si>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</si>
  <si>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</si>
  <si>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</si>
  <si>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</si>
  <si>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</si>
  <si>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</si>
  <si>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</si>
  <si>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</si>
  <si>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</si>
  <si>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</si>
  <si>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</si>
  <si>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</si>
  <si>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</si>
  <si>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</si>
  <si>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</si>
  <si>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</si>
  <si>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</si>
  <si>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</si>
  <si>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</si>
  <si>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</si>
  <si>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</si>
  <si>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</si>
  <si>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</si>
  <si>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</si>
  <si>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</si>
  <si>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</si>
  <si>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</si>
  <si>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</si>
  <si>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</si>
  <si>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</si>
  <si>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</si>
  <si>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</si>
  <si>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</si>
  <si>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</si>
  <si>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</si>
  <si>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</si>
  <si>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</si>
  <si>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</si>
  <si>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</si>
  <si>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</si>
  <si>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</si>
  <si>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</si>
  <si>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</si>
  <si>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</si>
  <si>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</si>
  <si>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</si>
  <si>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</si>
  <si>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</si>
  <si>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</si>
  <si>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</si>
  <si>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</si>
  <si>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</si>
  <si>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</si>
  <si>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</si>
  <si>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</si>
  <si>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</si>
  <si>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</si>
  <si>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</si>
  <si>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</si>
  <si>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</si>
  <si>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</si>
  <si>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</si>
  <si>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</si>
  <si>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</si>
  <si>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</si>
  <si>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</si>
  <si>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</si>
  <si>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</si>
  <si>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</si>
  <si>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</si>
  <si>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</si>
  <si>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</si>
  <si>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</si>
  <si>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</si>
  <si>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</si>
  <si>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</si>
  <si>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</si>
  <si>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</si>
  <si>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</si>
  <si>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</si>
  <si>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</si>
  <si>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</si>
  <si>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</si>
  <si>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</si>
  <si>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</si>
  <si>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</si>
  <si>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</si>
  <si>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</si>
  <si>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</si>
  <si>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</si>
  <si>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</si>
  <si>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</si>
  <si>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</si>
  <si>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</si>
  <si>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</si>
  <si>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</si>
  <si>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</si>
  <si>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</si>
  <si>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</si>
  <si>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</si>
  <si>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</si>
  <si>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</si>
  <si>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</si>
  <si>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</si>
  <si>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</si>
  <si>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</si>
  <si>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</si>
  <si>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</si>
  <si>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</si>
  <si>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</si>
  <si>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</si>
  <si>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</si>
  <si>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</si>
  <si>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</si>
  <si>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</si>
  <si>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</si>
  <si>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</si>
  <si>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</si>
  <si>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</si>
  <si>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</si>
  <si>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</si>
  <si>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</si>
  <si>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</si>
  <si>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</si>
  <si>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</si>
  <si>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</si>
  <si>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</si>
  <si>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</si>
  <si>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</si>
  <si>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</si>
  <si>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</si>
  <si>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</si>
  <si>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</si>
  <si>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</si>
  <si>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</si>
  <si>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</si>
  <si>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</si>
  <si>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</si>
  <si>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</si>
  <si>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</si>
  <si>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</si>
  <si>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</si>
  <si>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</si>
  <si>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</si>
  <si>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</si>
  <si>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</si>
  <si>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</si>
  <si>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</si>
  <si>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</si>
  <si>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</si>
  <si>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</si>
  <si>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</si>
  <si>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</si>
  <si>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</si>
  <si>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</si>
  <si>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</si>
  <si>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</si>
  <si>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</si>
  <si>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</si>
  <si>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</si>
  <si>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</si>
  <si>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</si>
  <si>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</si>
  <si>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</si>
  <si>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</si>
  <si>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</si>
  <si>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</si>
  <si>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</si>
  <si>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</si>
  <si>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</si>
  <si>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</si>
  <si>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</si>
  <si>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</si>
  <si>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</si>
  <si>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</si>
  <si>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</si>
  <si>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</si>
  <si>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</si>
  <si>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</si>
  <si>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</si>
  <si>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</si>
  <si>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</si>
  <si>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</si>
  <si>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</si>
  <si>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</si>
  <si>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</si>
  <si>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</si>
  <si>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</si>
  <si>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</si>
  <si>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</si>
  <si>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</si>
  <si>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</si>
  <si>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</si>
  <si>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</si>
  <si>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</si>
  <si>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</si>
  <si>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</si>
  <si>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</si>
  <si>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</si>
  <si>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</si>
  <si>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</si>
  <si>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</si>
  <si>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</si>
  <si>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</si>
  <si>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</si>
  <si>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</si>
  <si>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</si>
  <si>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</si>
  <si>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</si>
  <si>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</si>
  <si>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</si>
  <si>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</si>
  <si>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</si>
  <si>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</si>
  <si>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</si>
  <si>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</si>
  <si>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</si>
  <si>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</si>
  <si>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</si>
  <si>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</si>
  <si>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</si>
  <si>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</si>
  <si>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</si>
  <si>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</si>
  <si>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</si>
  <si>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</si>
  <si>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</si>
  <si>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</si>
  <si>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</si>
  <si>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</si>
  <si>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</si>
  <si>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</si>
  <si>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</si>
  <si>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</si>
  <si>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</si>
  <si>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</si>
  <si>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</si>
  <si>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</si>
  <si>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</si>
  <si>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</si>
  <si>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</si>
  <si>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</si>
  <si>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</si>
  <si>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</si>
  <si>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</si>
  <si>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</si>
  <si>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</si>
  <si>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</si>
  <si>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</si>
  <si>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</si>
  <si>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</si>
  <si>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</si>
  <si>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</si>
  <si>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</si>
  <si>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</si>
  <si>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</si>
  <si>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</si>
  <si>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</si>
  <si>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</si>
  <si>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</si>
  <si>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</si>
  <si>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</si>
  <si>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</si>
  <si>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</si>
  <si>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</si>
  <si>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</si>
  <si>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</si>
  <si>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</si>
  <si>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</si>
  <si>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</si>
  <si>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</si>
  <si>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</si>
  <si>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</si>
  <si>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</si>
  <si>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</si>
  <si>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</si>
  <si>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</si>
  <si>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</si>
  <si>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</si>
  <si>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</si>
  <si>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</si>
  <si>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</si>
  <si>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</si>
  <si>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</si>
  <si>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</si>
  <si>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</si>
  <si>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</si>
  <si>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</si>
  <si>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</si>
  <si>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</si>
  <si>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</si>
  <si>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</si>
  <si>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</si>
  <si>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</si>
  <si>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</si>
  <si>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</si>
  <si>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</si>
  <si>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</si>
  <si>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</si>
  <si>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</si>
  <si>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</si>
  <si>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</si>
  <si>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</si>
  <si>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</si>
  <si>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</si>
  <si>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</si>
  <si>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</si>
  <si>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</si>
  <si>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</si>
  <si>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</si>
  <si>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</si>
  <si>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</si>
  <si>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</si>
  <si>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</si>
  <si>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</si>
  <si>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</si>
  <si>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</si>
  <si>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</si>
  <si>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</si>
  <si>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</si>
  <si>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</si>
  <si>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</si>
  <si>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</si>
  <si>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</si>
  <si>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</si>
  <si>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</si>
  <si>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</si>
  <si>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</si>
  <si>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</si>
  <si>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</si>
  <si>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</si>
  <si>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</si>
  <si>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</si>
  <si>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</si>
  <si>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</si>
  <si>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</si>
  <si>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</si>
  <si>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</si>
  <si>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</si>
  <si>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</si>
  <si>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</si>
  <si>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</si>
  <si>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</si>
  <si>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</si>
  <si>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</si>
  <si>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</si>
  <si>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</si>
  <si>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</si>
  <si>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</si>
  <si>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</si>
  <si>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</si>
  <si>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</si>
  <si>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</si>
  <si>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</si>
  <si>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</si>
  <si>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</si>
  <si>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</si>
  <si>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</si>
  <si>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</si>
  <si>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</si>
  <si>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</si>
  <si>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</si>
  <si>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</si>
  <si>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</si>
  <si>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</si>
  <si>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</si>
  <si>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</si>
  <si>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</si>
  <si>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</si>
  <si>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</si>
  <si>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</si>
  <si>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</si>
  <si>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</si>
  <si>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</si>
  <si>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</si>
  <si>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</si>
  <si>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</si>
  <si>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</si>
  <si>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</si>
  <si>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</si>
  <si>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</si>
  <si>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</si>
  <si>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</si>
  <si>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</si>
  <si>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</si>
  <si>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</si>
  <si>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</si>
  <si>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</si>
  <si>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</si>
  <si>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</si>
  <si>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</si>
  <si>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</si>
  <si>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</si>
  <si>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</si>
  <si>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</si>
  <si>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</si>
  <si>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</si>
  <si>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</si>
  <si>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</si>
  <si>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</si>
  <si>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</si>
  <si>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</si>
  <si>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</si>
  <si>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</si>
  <si>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</si>
  <si>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</si>
  <si>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</si>
  <si>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</si>
  <si>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</si>
  <si>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</si>
  <si>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</si>
  <si>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</si>
  <si>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</si>
  <si>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</si>
  <si>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</si>
  <si>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</si>
  <si>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</si>
  <si>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</si>
  <si>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</si>
  <si>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</si>
  <si>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</si>
  <si>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</si>
  <si>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</si>
  <si>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</si>
  <si>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</si>
  <si>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</si>
  <si>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</si>
  <si>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</si>
  <si>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</si>
  <si>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</si>
  <si>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</si>
  <si>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</si>
  <si>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</si>
  <si>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</si>
  <si>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</si>
  <si>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</si>
  <si>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</si>
  <si>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</si>
  <si>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</si>
  <si>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</si>
  <si>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</si>
  <si>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</si>
  <si>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</si>
  <si>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</si>
  <si>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</si>
  <si>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</si>
  <si>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</si>
  <si>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</si>
  <si>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</si>
  <si>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</si>
  <si>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</si>
  <si>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</si>
  <si>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</si>
  <si>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</si>
  <si>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</si>
  <si>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</si>
  <si>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</si>
  <si>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</si>
  <si>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</si>
  <si>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</si>
  <si>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</si>
  <si>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</si>
  <si>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</si>
  <si>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</si>
  <si>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</si>
  <si>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</si>
  <si>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</si>
  <si>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</si>
  <si>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</si>
  <si>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</si>
  <si>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</si>
  <si>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</si>
  <si>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</si>
  <si>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</si>
  <si>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</si>
  <si>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</si>
  <si>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</si>
  <si>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</si>
  <si>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</si>
  <si>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</si>
  <si>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</si>
  <si>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</si>
  <si>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</si>
  <si>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</si>
  <si>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</si>
  <si>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</si>
  <si>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</si>
  <si>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</si>
  <si>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</si>
  <si>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</si>
  <si>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</si>
  <si>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</si>
  <si>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</si>
  <si>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</si>
  <si>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</si>
  <si>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</si>
  <si>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</si>
  <si>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</si>
  <si>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</si>
  <si>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</si>
  <si>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</si>
  <si>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</si>
  <si>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</si>
  <si>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</si>
  <si>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</si>
  <si>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</si>
  <si>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</si>
  <si>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</si>
  <si>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</si>
  <si>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</si>
  <si>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</si>
  <si>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</si>
  <si>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</si>
  <si>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</si>
  <si>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</si>
  <si>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</si>
  <si>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</si>
  <si>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</si>
  <si>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</si>
  <si>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</si>
  <si>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</si>
  <si>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</si>
  <si>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</si>
  <si>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</si>
  <si>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</si>
  <si>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</si>
  <si>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</si>
  <si>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</si>
  <si>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</si>
  <si>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</si>
  <si>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</si>
  <si>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</si>
  <si>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</si>
  <si>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</si>
  <si>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</si>
  <si>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</si>
  <si>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</si>
  <si>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</si>
  <si>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</si>
  <si>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</si>
  <si>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</si>
  <si>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</si>
  <si>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</si>
  <si>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</si>
  <si>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</si>
  <si>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</si>
  <si>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</si>
  <si>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</si>
  <si>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</si>
  <si>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</si>
  <si>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</si>
  <si>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</si>
  <si>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</si>
  <si>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</si>
  <si>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</si>
  <si>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</si>
  <si>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</si>
  <si>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</si>
  <si>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</si>
  <si>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</si>
  <si>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</si>
  <si>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</si>
  <si>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</si>
  <si>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</si>
  <si>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</si>
  <si>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</si>
  <si>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</si>
  <si>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</si>
  <si>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</si>
  <si>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</si>
  <si>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</si>
  <si>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</si>
  <si>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</si>
  <si>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</si>
  <si>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</si>
  <si>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</si>
  <si>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</si>
  <si>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</si>
  <si>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</si>
  <si>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</si>
  <si>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</si>
  <si>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</si>
  <si>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</si>
  <si>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</si>
  <si>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</si>
  <si>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</si>
  <si>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</si>
  <si>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</si>
  <si>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</si>
  <si>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</si>
  <si>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</si>
  <si>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</si>
  <si>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</si>
  <si>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</si>
  <si>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</si>
  <si>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</si>
  <si>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</si>
  <si>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</si>
  <si>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</si>
  <si>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</si>
  <si>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</si>
  <si>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</si>
  <si>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</si>
  <si>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</si>
  <si>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</si>
  <si>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</si>
  <si>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</si>
  <si>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</si>
  <si>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</si>
  <si>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</si>
  <si>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</si>
  <si>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</si>
  <si>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</si>
  <si>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</si>
  <si>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</si>
  <si>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</si>
  <si>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</si>
  <si>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</si>
  <si>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</si>
  <si>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</si>
  <si>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</si>
  <si>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</si>
  <si>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</si>
  <si>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</si>
  <si>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</si>
  <si>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</si>
  <si>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</si>
  <si>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</si>
  <si>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</si>
  <si>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</si>
  <si>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</si>
  <si>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</si>
  <si>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</si>
  <si>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</si>
  <si>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</si>
  <si>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</si>
  <si>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</si>
  <si>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</si>
  <si>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</si>
  <si>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</si>
  <si>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</si>
  <si>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</si>
  <si>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</si>
  <si>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</si>
  <si>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</si>
  <si>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</si>
  <si>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</si>
  <si>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</si>
  <si>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</si>
  <si>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</si>
  <si>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</si>
  <si>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</si>
  <si>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</si>
  <si>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</si>
  <si>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</si>
  <si>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</si>
  <si>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</si>
  <si>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</si>
  <si>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</si>
  <si>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</si>
  <si>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</si>
  <si>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</si>
  <si>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</si>
  <si>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</si>
  <si>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</si>
  <si>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</si>
  <si>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</si>
  <si>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</si>
  <si>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</si>
  <si>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</si>
  <si>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</si>
  <si>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</si>
  <si>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</si>
  <si>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</si>
  <si>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</si>
  <si>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</si>
  <si>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</si>
  <si>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</si>
  <si>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</si>
  <si>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</si>
  <si>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</si>
  <si>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</si>
  <si>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</si>
  <si>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</si>
  <si>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</si>
  <si>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</si>
  <si>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</si>
  <si>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</si>
  <si>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</si>
  <si>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</si>
  <si>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</si>
  <si>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</si>
  <si>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</si>
  <si>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</si>
  <si>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</si>
  <si>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</si>
  <si>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</si>
  <si>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</si>
  <si>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</si>
  <si>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</si>
  <si>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</si>
  <si>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</si>
  <si>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</si>
  <si>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</si>
  <si>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</si>
  <si>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</si>
  <si>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</si>
  <si>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</si>
  <si>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</si>
  <si>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</si>
  <si>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</si>
  <si>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</si>
  <si>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</si>
  <si>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</si>
  <si>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</si>
  <si>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</si>
  <si>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</si>
  <si>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</si>
  <si>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</si>
  <si>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</si>
  <si>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</si>
  <si>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</si>
  <si>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</si>
  <si>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</si>
  <si>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</si>
  <si>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</si>
  <si>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</si>
  <si>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</si>
  <si>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</si>
  <si>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</si>
  <si>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</si>
  <si>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</si>
  <si>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</si>
  <si>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</si>
  <si>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</si>
  <si>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</si>
  <si>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</si>
  <si>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</si>
  <si>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</si>
  <si>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</si>
  <si>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</si>
  <si>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</si>
  <si>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</si>
  <si>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</si>
  <si>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</si>
  <si>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</si>
  <si>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</si>
  <si>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</si>
  <si>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</si>
  <si>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</si>
  <si>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</si>
  <si>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</si>
  <si>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</si>
  <si>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</si>
  <si>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</si>
  <si>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</si>
  <si>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</si>
  <si>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</si>
  <si>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</si>
  <si>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</si>
  <si>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</si>
  <si>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</si>
  <si>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</si>
  <si>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</si>
  <si>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</si>
  <si>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</si>
  <si>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</si>
  <si>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</si>
  <si>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</si>
  <si>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</si>
  <si>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</si>
  <si>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</si>
  <si>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</si>
  <si>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</si>
  <si>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</si>
  <si>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</si>
  <si>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</si>
  <si>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</si>
  <si>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</si>
  <si>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</si>
  <si>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</si>
  <si>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</si>
  <si>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</si>
  <si>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</si>
  <si>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</si>
  <si>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</si>
  <si>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</si>
  <si>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</si>
  <si>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</si>
  <si>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</si>
  <si>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</si>
  <si>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</si>
  <si>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</si>
  <si>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</si>
  <si>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</si>
  <si>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</si>
  <si>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</si>
  <si>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</si>
  <si>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</si>
  <si>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</si>
  <si>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</si>
  <si>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</si>
  <si>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</si>
  <si>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</si>
  <si>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</si>
  <si>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</si>
  <si>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</si>
  <si>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</si>
  <si>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</si>
  <si>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</si>
  <si>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</si>
  <si>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</si>
  <si>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</si>
  <si>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</si>
  <si>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</si>
  <si>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</si>
  <si>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</si>
  <si>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</si>
  <si>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</si>
  <si>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</si>
  <si>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</si>
  <si>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</si>
  <si>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</si>
  <si>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</si>
  <si>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</si>
  <si>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</si>
  <si>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</si>
  <si>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</si>
  <si>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</si>
  <si>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</si>
  <si>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</si>
  <si>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</si>
  <si>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</si>
  <si>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</si>
  <si>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</si>
  <si>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</si>
  <si>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</si>
  <si>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</si>
  <si>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</si>
  <si>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</si>
  <si>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</si>
  <si>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</si>
  <si>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</si>
  <si>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</si>
  <si>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</si>
  <si>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</si>
  <si>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</si>
  <si>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</si>
  <si>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</si>
  <si>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</si>
  <si>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</si>
  <si>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</si>
  <si>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</si>
  <si>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</si>
  <si>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</si>
  <si>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</si>
  <si>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</si>
  <si>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</si>
  <si>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</si>
  <si>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</si>
  <si>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</si>
  <si>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</si>
  <si>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</si>
  <si>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</si>
  <si>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</si>
  <si>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</si>
  <si>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</si>
  <si>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</si>
  <si>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</si>
  <si>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</si>
  <si>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</si>
  <si>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</si>
  <si>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</si>
  <si>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</si>
  <si>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</si>
  <si>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</si>
  <si>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</si>
  <si>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</si>
  <si>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</si>
  <si>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</si>
  <si>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</si>
  <si>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</si>
  <si>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</si>
  <si>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</si>
  <si>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</si>
  <si>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</si>
  <si>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</si>
  <si>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</si>
  <si>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</si>
  <si>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</si>
  <si>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</si>
  <si>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</si>
  <si>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</si>
  <si>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</si>
  <si>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</si>
  <si>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</si>
  <si>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</si>
  <si>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</si>
  <si>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</si>
  <si>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</si>
  <si>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</si>
  <si>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</si>
  <si>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</si>
  <si>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</si>
  <si>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</si>
  <si>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</si>
  <si>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</si>
  <si>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</si>
  <si>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</si>
  <si>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</si>
  <si>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</si>
  <si>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</si>
  <si>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</si>
  <si>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</si>
  <si>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</si>
  <si>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</si>
  <si>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</si>
  <si>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</si>
  <si>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</si>
  <si>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</si>
  <si>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</si>
  <si>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</si>
  <si>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</si>
  <si>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</si>
  <si>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</si>
  <si>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</si>
  <si>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</si>
  <si>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</si>
  <si>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</si>
  <si>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</si>
  <si>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</si>
  <si>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</si>
  <si>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</si>
  <si>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</si>
  <si>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</si>
  <si>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</si>
  <si>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</si>
  <si>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</si>
  <si>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</si>
  <si>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</si>
  <si>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</si>
  <si>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</si>
  <si>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</si>
  <si>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</si>
  <si>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</si>
  <si>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</si>
  <si>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</si>
  <si>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</si>
  <si>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</si>
  <si>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</si>
  <si>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</si>
  <si>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</si>
  <si>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</si>
  <si>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</si>
  <si>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</si>
  <si>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</si>
  <si>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</si>
  <si>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</si>
  <si>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</si>
  <si>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</si>
  <si>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</si>
  <si>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</si>
  <si>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</si>
  <si>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</si>
  <si>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</si>
  <si>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</si>
  <si>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</si>
  <si>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</si>
  <si>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</si>
  <si>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</si>
  <si>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</si>
  <si>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</si>
  <si>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</si>
  <si>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</si>
  <si>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</si>
  <si>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</si>
  <si>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</si>
  <si>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</si>
  <si>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</si>
  <si>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</si>
  <si>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</si>
  <si>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</si>
  <si>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</si>
  <si>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</si>
  <si>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</si>
  <si>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</si>
  <si>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</si>
  <si>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</si>
  <si>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</si>
  <si>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</si>
  <si>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</si>
  <si>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</si>
  <si>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</si>
  <si>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</si>
  <si>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</si>
  <si>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</si>
  <si>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</si>
  <si>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</si>
  <si>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</si>
  <si>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</si>
  <si>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</si>
  <si>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</si>
  <si>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</si>
  <si>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</si>
  <si>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</si>
  <si>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</si>
  <si>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</si>
  <si>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</si>
  <si>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</si>
  <si>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</si>
  <si>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</si>
  <si>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</si>
  <si>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</si>
  <si>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</si>
  <si>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</si>
  <si>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</si>
  <si>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</si>
  <si>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</si>
  <si>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</si>
  <si>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</si>
  <si>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</si>
  <si>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</si>
  <si>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</si>
  <si>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</si>
  <si>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</si>
  <si>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</si>
  <si>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</si>
  <si>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</si>
  <si>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</si>
  <si>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</si>
  <si>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</si>
  <si>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</si>
  <si>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</si>
  <si>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</si>
  <si>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</si>
  <si>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</si>
  <si>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</si>
  <si>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</si>
  <si>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</si>
  <si>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</si>
  <si>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</si>
  <si>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</si>
  <si>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</si>
  <si>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</si>
  <si>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</si>
  <si>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</si>
  <si>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</si>
  <si>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</si>
  <si>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</si>
  <si>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</si>
  <si>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</si>
  <si>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</si>
  <si>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</si>
  <si>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</si>
  <si>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</si>
  <si>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</si>
  <si>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</si>
  <si>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</si>
  <si>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</si>
  <si>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</si>
  <si>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</si>
  <si>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</si>
  <si>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</si>
  <si>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</si>
  <si>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</si>
  <si>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</si>
  <si>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</si>
  <si>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</si>
  <si>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</si>
  <si>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</si>
  <si>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</si>
  <si>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</si>
  <si>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</si>
  <si>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</si>
  <si>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</si>
  <si>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</si>
  <si>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</si>
  <si>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</si>
  <si>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</si>
  <si>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</si>
  <si>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</si>
  <si>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</si>
  <si>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</si>
  <si>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</si>
  <si>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</si>
  <si>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</si>
  <si>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</si>
  <si>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</si>
  <si>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</si>
  <si>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</si>
  <si>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</si>
  <si>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</si>
  <si>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</si>
  <si>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</si>
  <si>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</si>
  <si>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</si>
  <si>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</si>
  <si>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</si>
  <si>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</si>
  <si>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</si>
  <si>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</si>
  <si>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</si>
  <si>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</si>
  <si>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</si>
  <si>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</si>
  <si>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</si>
  <si>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</si>
  <si>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</si>
  <si>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</si>
  <si>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</si>
  <si>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</si>
  <si>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</si>
  <si>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</si>
  <si>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</si>
  <si>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</si>
  <si>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</si>
  <si>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</si>
  <si>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</si>
  <si>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</si>
  <si>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</si>
  <si>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</si>
  <si>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</si>
  <si>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</si>
  <si>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</si>
  <si>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</si>
  <si>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</si>
  <si>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</si>
  <si>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</si>
  <si>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</si>
  <si>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</si>
  <si>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</si>
  <si>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</si>
  <si>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</si>
  <si>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</si>
  <si>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</si>
  <si>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</si>
  <si>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</si>
  <si>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</si>
  <si>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</si>
  <si>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</si>
  <si>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</si>
  <si>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</si>
  <si>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</si>
  <si>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</si>
  <si>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</si>
  <si>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</si>
  <si>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</si>
  <si>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</si>
  <si>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</si>
  <si>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</si>
  <si>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</si>
  <si>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</si>
  <si>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</si>
  <si>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</si>
  <si>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</si>
  <si>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</si>
  <si>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</si>
  <si>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</si>
  <si>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</si>
  <si>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</si>
  <si>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</si>
  <si>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</si>
  <si>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</si>
  <si>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</si>
  <si>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</si>
  <si>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</si>
  <si>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</si>
  <si>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</si>
  <si>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</si>
  <si>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</si>
  <si>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</si>
  <si>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</si>
  <si>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</si>
  <si>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</si>
  <si>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</si>
  <si>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</si>
  <si>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</si>
  <si>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</si>
  <si>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</si>
  <si>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</si>
  <si>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</si>
  <si>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</si>
  <si>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</si>
  <si>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</si>
  <si>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</si>
  <si>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</si>
  <si>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</si>
  <si>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</si>
  <si>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</si>
  <si>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</si>
  <si>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</si>
  <si>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</si>
  <si>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</si>
  <si>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</si>
  <si>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</si>
  <si>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</si>
  <si>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</si>
  <si>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</si>
  <si>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</si>
  <si>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</si>
  <si>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</si>
  <si>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</si>
  <si>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</si>
  <si>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</si>
  <si>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</si>
  <si>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</si>
  <si>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</si>
  <si>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</si>
  <si>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</si>
  <si>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</si>
  <si>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</si>
  <si>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</si>
  <si>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</si>
  <si>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</si>
  <si>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</si>
  <si>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</si>
  <si>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</si>
  <si>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</si>
  <si>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</si>
  <si>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</si>
  <si>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</si>
  <si>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</si>
  <si>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</si>
  <si>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</si>
  <si>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</si>
  <si>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</si>
  <si>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</si>
  <si>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</si>
  <si>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</si>
  <si>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</si>
  <si>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</si>
  <si>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</si>
  <si>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</si>
  <si>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</si>
  <si>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</si>
  <si>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</si>
  <si>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</si>
  <si>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</si>
  <si>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</si>
  <si>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</si>
  <si>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</si>
  <si>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</si>
  <si>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</si>
  <si>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</si>
  <si>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</si>
  <si>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</si>
  <si>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</si>
  <si>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</si>
  <si>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</si>
  <si>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</si>
  <si>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</si>
  <si>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</si>
  <si>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</si>
  <si>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</si>
  <si>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</si>
  <si>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</si>
  <si>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</si>
  <si>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</si>
  <si>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</si>
  <si>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</si>
  <si>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</si>
  <si>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</si>
  <si>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</si>
  <si>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</si>
  <si>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</si>
  <si>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</si>
  <si>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</si>
  <si>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</si>
  <si>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</si>
  <si>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</si>
  <si>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</si>
  <si>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</si>
  <si>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</si>
  <si>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</si>
  <si>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</si>
  <si>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</si>
  <si>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</si>
  <si>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</si>
  <si>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</si>
  <si>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</si>
  <si>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</si>
  <si>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</si>
  <si>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</si>
  <si>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</si>
  <si>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</si>
  <si>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</si>
  <si>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</si>
  <si>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</si>
  <si>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</si>
  <si>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</si>
  <si>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</si>
  <si>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</si>
  <si>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</si>
  <si>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</si>
  <si>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</si>
  <si>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</si>
  <si>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</si>
  <si>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</si>
  <si>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</si>
  <si>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</si>
  <si>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</si>
  <si>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</si>
  <si>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</si>
  <si>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</si>
  <si>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</si>
  <si>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</si>
  <si>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</si>
  <si>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</si>
  <si>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</si>
  <si>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</si>
  <si>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</si>
  <si>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</si>
  <si>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</si>
  <si>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</si>
  <si>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</si>
  <si>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</si>
  <si>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</si>
  <si>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</si>
  <si>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</si>
  <si>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</si>
  <si>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</si>
  <si>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</si>
  <si>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</si>
  <si>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</si>
  <si>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</si>
  <si>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</si>
  <si>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</si>
  <si>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</si>
  <si>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</si>
  <si>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</si>
  <si>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</si>
  <si>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</si>
  <si>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</si>
  <si>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</si>
  <si>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</si>
  <si>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</si>
  <si>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</si>
  <si>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</si>
  <si>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</si>
  <si>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</si>
  <si>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</si>
  <si>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</si>
  <si>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</si>
  <si>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</si>
  <si>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</si>
  <si>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</si>
  <si>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</si>
  <si>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</si>
  <si>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</si>
  <si>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</si>
  <si>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</si>
  <si>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</si>
  <si>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</si>
  <si>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</si>
  <si>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</si>
  <si>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</si>
  <si>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</si>
  <si>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</si>
  <si>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</si>
  <si>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</si>
  <si>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</si>
  <si>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</si>
  <si>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</si>
  <si>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</si>
  <si>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</si>
  <si>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</si>
  <si>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</si>
  <si>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</si>
  <si>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</si>
  <si>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</si>
  <si>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</si>
  <si>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</si>
  <si>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</si>
  <si>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</si>
  <si>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</si>
  <si>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</si>
  <si>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</si>
  <si>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</si>
  <si>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</si>
  <si>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</si>
  <si>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</si>
  <si>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</si>
  <si>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</si>
  <si>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</si>
  <si>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</si>
  <si>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</si>
  <si>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</si>
  <si>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</si>
  <si>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</si>
  <si>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</si>
  <si>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</si>
  <si>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</si>
  <si>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</si>
  <si>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</si>
  <si>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</si>
  <si>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</si>
  <si>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</si>
  <si>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</si>
  <si>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</si>
  <si>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</si>
  <si>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</si>
  <si>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</si>
  <si>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</si>
  <si>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</si>
  <si>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</si>
  <si>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</si>
  <si>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</si>
  <si>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</si>
  <si>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</si>
  <si>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</si>
  <si>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</si>
  <si>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</si>
  <si>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</si>
  <si>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</si>
  <si>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</si>
  <si>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</si>
  <si>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</si>
  <si>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</si>
  <si>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</si>
  <si>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</si>
  <si>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</si>
  <si>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</si>
  <si>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</si>
  <si>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</si>
  <si>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</si>
  <si>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</si>
  <si>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</si>
  <si>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</si>
  <si>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</si>
  <si>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</si>
  <si>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</si>
  <si>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</si>
  <si>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</si>
  <si>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</si>
  <si>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</si>
  <si>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</si>
  <si>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</si>
  <si>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</si>
  <si>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</si>
  <si>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</si>
  <si>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</si>
  <si>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</si>
  <si>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</si>
  <si>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</si>
  <si>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</si>
  <si>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</si>
  <si>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</si>
  <si>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</si>
  <si>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</si>
  <si>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</si>
  <si>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</si>
  <si>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</si>
  <si>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</si>
  <si>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</si>
  <si>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</si>
  <si>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</si>
  <si>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</si>
  <si>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</si>
  <si>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</si>
  <si>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</si>
  <si>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</si>
  <si>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</si>
  <si>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</si>
  <si>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</si>
  <si>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</si>
  <si>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</si>
  <si>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</si>
  <si>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</si>
  <si>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</si>
  <si>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</si>
  <si>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</si>
  <si>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</si>
  <si>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</si>
  <si>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</si>
  <si>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</si>
  <si>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</si>
  <si>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</si>
  <si>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</si>
  <si>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</si>
  <si>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</si>
  <si>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</si>
  <si>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</si>
  <si>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</si>
  <si>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</si>
  <si>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</si>
  <si>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</si>
  <si>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</si>
  <si>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</si>
  <si>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</si>
  <si>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</si>
  <si>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</si>
  <si>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</si>
  <si>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</si>
  <si>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</si>
  <si>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</si>
  <si>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</si>
  <si>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</si>
  <si>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</si>
  <si>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</si>
  <si>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</si>
  <si>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</si>
  <si>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</si>
  <si>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</si>
  <si>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</si>
  <si>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</si>
  <si>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</si>
  <si>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</si>
  <si>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</si>
  <si>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</si>
  <si>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</si>
  <si>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</si>
  <si>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</si>
  <si>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</si>
  <si>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</si>
  <si>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</si>
  <si>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</si>
  <si>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</si>
  <si>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</si>
  <si>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</si>
  <si>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</si>
  <si>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</si>
  <si>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</si>
  <si>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</si>
  <si>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</si>
  <si>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</si>
  <si>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</si>
  <si>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</si>
  <si>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</si>
  <si>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</si>
  <si>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</si>
  <si>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</si>
  <si>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</si>
  <si>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</si>
  <si>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</si>
  <si>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</si>
  <si>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</si>
  <si>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</si>
  <si>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</si>
  <si>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</si>
  <si>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</si>
  <si>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</si>
  <si>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</si>
  <si>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</si>
  <si>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</si>
  <si>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</si>
  <si>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</si>
  <si>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</si>
  <si>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</si>
  <si>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</si>
  <si>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</si>
  <si>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</si>
  <si>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</si>
  <si>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</si>
  <si>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</si>
  <si>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</si>
  <si>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</si>
  <si>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</si>
  <si>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</si>
  <si>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</si>
  <si>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</si>
  <si>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</si>
  <si>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</si>
  <si>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</si>
  <si>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</si>
  <si>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</si>
  <si>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</si>
  <si>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</si>
  <si>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</si>
  <si>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</si>
  <si>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</si>
  <si>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</si>
  <si>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</si>
  <si>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</si>
  <si>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</si>
  <si>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</si>
  <si>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</si>
  <si>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</si>
  <si>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</si>
  <si>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</si>
  <si>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</si>
  <si>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</si>
  <si>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</si>
  <si>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</si>
  <si>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</si>
  <si>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</si>
  <si>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</si>
  <si>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</si>
  <si>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</si>
  <si>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</si>
  <si>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</si>
  <si>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</si>
  <si>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</si>
  <si>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</si>
  <si>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</si>
  <si>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</si>
  <si>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</si>
  <si>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</si>
  <si>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</si>
  <si>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</si>
  <si>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</si>
  <si>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</si>
  <si>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</si>
  <si>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</si>
  <si>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</si>
  <si>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</si>
  <si>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</si>
  <si>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</si>
  <si>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</si>
  <si>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</si>
  <si>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</si>
  <si>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</si>
  <si>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</si>
  <si>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</si>
  <si>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</si>
  <si>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</si>
  <si>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</si>
  <si>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</si>
  <si>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</si>
  <si>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</si>
  <si>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</si>
  <si>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</si>
  <si>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</si>
  <si>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</si>
  <si>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</si>
  <si>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</si>
  <si>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</si>
  <si>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</si>
  <si>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</si>
  <si>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</si>
  <si>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</si>
  <si>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</si>
  <si>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</si>
  <si>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</si>
  <si>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</si>
  <si>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</si>
  <si>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</si>
  <si>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</si>
  <si>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</si>
  <si>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</si>
  <si>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</si>
  <si>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</si>
  <si>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</si>
  <si>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</si>
  <si>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</si>
  <si>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</si>
  <si>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</si>
  <si>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</si>
  <si>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</si>
  <si>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</si>
  <si>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</si>
  <si>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</si>
  <si>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</si>
  <si>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</si>
  <si>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</si>
  <si>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</si>
  <si>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</si>
  <si>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</si>
  <si>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</si>
  <si>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</si>
  <si>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</si>
  <si>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</si>
  <si>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</si>
  <si>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</si>
  <si>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</si>
  <si>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</si>
  <si>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</si>
  <si>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</si>
  <si>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</si>
  <si>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</si>
  <si>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</si>
  <si>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</si>
  <si>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</si>
  <si>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</si>
  <si>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</si>
  <si>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</si>
  <si>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</si>
  <si>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</si>
  <si>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</si>
  <si>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</si>
  <si>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</si>
  <si>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</si>
  <si>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</si>
  <si>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</si>
  <si>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</si>
  <si>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</si>
  <si>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</si>
  <si>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</si>
  <si>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</si>
  <si>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</si>
  <si>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</si>
  <si>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</si>
  <si>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</si>
  <si>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</si>
  <si>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</si>
  <si>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</si>
  <si>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</si>
  <si>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</si>
  <si>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</si>
  <si>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</si>
  <si>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</si>
  <si>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</si>
  <si>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</si>
  <si>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</si>
  <si>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</si>
  <si>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</si>
  <si>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</si>
  <si>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</si>
  <si>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</si>
  <si>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</si>
  <si>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</si>
  <si>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</si>
  <si>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</si>
  <si>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</si>
  <si>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</si>
  <si>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</si>
  <si>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</si>
  <si>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</si>
  <si>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</si>
  <si>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</si>
  <si>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</si>
  <si>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</si>
  <si>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</si>
  <si>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</si>
  <si>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</si>
  <si>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</si>
  <si>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</si>
  <si>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</si>
  <si>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</si>
  <si>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</si>
  <si>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</si>
  <si>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</si>
  <si>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</si>
  <si>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</si>
  <si>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</si>
  <si>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</si>
  <si>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</si>
  <si>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</si>
  <si>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</si>
  <si>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</si>
  <si>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</si>
  <si>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</si>
  <si>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</si>
  <si>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</si>
  <si>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</si>
  <si>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</si>
  <si>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</si>
  <si>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</si>
  <si>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</si>
  <si>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</si>
  <si>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</si>
  <si>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</si>
  <si>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</si>
  <si>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</si>
  <si>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</si>
  <si>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</si>
  <si>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</si>
  <si>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</si>
  <si>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</si>
  <si>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</si>
  <si>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</si>
  <si>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</si>
  <si>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</si>
  <si>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</si>
  <si>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</si>
  <si>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</si>
  <si>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</si>
  <si>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</si>
  <si>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</si>
  <si>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</si>
  <si>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</si>
  <si>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</si>
  <si>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</si>
  <si>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</si>
  <si>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</si>
  <si>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</si>
  <si>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</si>
  <si>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</si>
  <si>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</si>
  <si>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</si>
  <si>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</si>
  <si>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</si>
  <si>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</si>
  <si>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</si>
  <si>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</si>
  <si>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</si>
  <si>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</si>
  <si>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</si>
  <si>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</si>
  <si>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</si>
  <si>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</si>
  <si>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</si>
  <si>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</si>
  <si>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</si>
  <si>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</si>
  <si>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</si>
  <si>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</si>
  <si>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</si>
  <si>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</si>
  <si>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</si>
  <si>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</si>
  <si>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</si>
  <si>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</si>
  <si>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</si>
  <si>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</si>
  <si>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</si>
  <si>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</si>
  <si>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</si>
  <si>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</si>
  <si>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</si>
  <si>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</si>
  <si>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</si>
  <si>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</si>
  <si>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</si>
  <si>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</si>
  <si>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</si>
  <si>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</si>
  <si>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</si>
  <si>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</si>
  <si>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</si>
  <si>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</si>
  <si>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</si>
  <si>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</si>
  <si>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</si>
  <si>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</si>
  <si>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</si>
  <si>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</si>
  <si>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</si>
  <si>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</si>
  <si>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</si>
  <si>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</si>
  <si>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</si>
  <si>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</si>
  <si>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</si>
  <si>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</si>
  <si>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</si>
  <si>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</si>
  <si>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</si>
  <si>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</si>
  <si>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</si>
  <si>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</si>
  <si>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</si>
  <si>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</si>
  <si>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</si>
  <si>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</si>
  <si>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</si>
  <si>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</si>
  <si>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</si>
  <si>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</si>
  <si>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</si>
  <si>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</si>
  <si>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</si>
  <si>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</si>
  <si>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</si>
  <si>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</si>
  <si>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</si>
  <si>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</si>
  <si>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</si>
  <si>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</si>
  <si>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</si>
  <si>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</si>
  <si>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</si>
  <si>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</si>
  <si>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</si>
  <si>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</si>
  <si>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</si>
  <si>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</si>
  <si>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</si>
  <si>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</si>
  <si>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</si>
  <si>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</si>
  <si>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</si>
  <si>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</si>
  <si>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</si>
  <si>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</si>
  <si>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</si>
  <si>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</si>
  <si>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</si>
  <si>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</si>
  <si>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</si>
  <si>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</si>
  <si>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</si>
  <si>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</si>
  <si>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</si>
  <si>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</si>
  <si>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</si>
  <si>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</si>
  <si>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</si>
  <si>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</si>
  <si>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</si>
  <si>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</si>
  <si>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</si>
  <si>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</si>
  <si>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</si>
  <si>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</si>
  <si>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</si>
  <si>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</si>
  <si>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</si>
  <si>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</si>
  <si>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</si>
  <si>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</si>
  <si>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</si>
  <si>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</si>
  <si>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</si>
  <si>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</si>
  <si>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</si>
  <si>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</si>
  <si>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</si>
  <si>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</si>
  <si>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</si>
  <si>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</si>
  <si>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</si>
  <si>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</si>
  <si>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</si>
  <si>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</si>
  <si>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</si>
  <si>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</si>
  <si>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</si>
  <si>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</si>
  <si>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</si>
  <si>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</si>
  <si>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</si>
  <si>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</si>
  <si>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</si>
  <si>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</si>
  <si>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</si>
  <si>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</si>
  <si>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</si>
  <si>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</si>
  <si>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</si>
  <si>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</si>
  <si>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</si>
  <si>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</si>
  <si>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</si>
  <si>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</si>
  <si>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</si>
  <si>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</si>
  <si>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</si>
  <si>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</si>
  <si>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</si>
  <si>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</si>
  <si>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</si>
  <si>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</si>
  <si>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</si>
  <si>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</si>
  <si>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</si>
  <si>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</si>
  <si>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</si>
  <si>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</si>
  <si>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</si>
  <si>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</si>
  <si>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</si>
  <si>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</si>
  <si>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</si>
  <si>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</si>
  <si>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</si>
  <si>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</si>
  <si>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</si>
  <si>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</si>
  <si>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</si>
  <si>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</si>
  <si>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</si>
  <si>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</si>
  <si>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</si>
  <si>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</si>
  <si>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</si>
  <si>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</si>
  <si>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</si>
  <si>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</si>
  <si>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</si>
  <si>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</si>
  <si>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</si>
  <si>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</si>
  <si>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</si>
  <si>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</si>
  <si>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</si>
  <si>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</si>
  <si>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</si>
  <si>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</si>
  <si>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</si>
  <si>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</si>
  <si>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</si>
  <si>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</si>
  <si>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</si>
  <si>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</si>
  <si>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</si>
  <si>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</si>
  <si>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</si>
  <si>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</si>
  <si>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</si>
  <si>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</si>
  <si>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</si>
  <si>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</si>
  <si>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</si>
  <si>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</si>
  <si>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</si>
  <si>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</si>
  <si>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</si>
  <si>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</si>
  <si>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</si>
  <si>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</si>
  <si>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</si>
  <si>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</si>
  <si>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</si>
  <si>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</si>
  <si>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</si>
  <si>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</si>
  <si>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</si>
  <si>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</si>
  <si>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</si>
  <si>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</si>
  <si>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</si>
  <si>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</si>
  <si>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</si>
  <si>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</si>
  <si>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</si>
  <si>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</si>
  <si>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</si>
  <si>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</si>
  <si>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</si>
  <si>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</si>
  <si>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</si>
  <si>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</si>
  <si>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</si>
  <si>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</si>
  <si>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</si>
  <si>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</si>
  <si>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</si>
  <si>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</si>
  <si>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</si>
  <si>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</si>
  <si>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</si>
  <si>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</si>
  <si>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</si>
  <si>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</si>
  <si>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</si>
  <si>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</si>
  <si>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</si>
  <si>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</si>
  <si>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</si>
  <si>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</si>
  <si>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</si>
  <si>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</si>
  <si>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</si>
  <si>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</si>
  <si>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</si>
  <si>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</si>
  <si>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</si>
  <si>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</si>
  <si>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</si>
  <si>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</si>
  <si>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</si>
  <si>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</si>
  <si>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</si>
  <si>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</si>
  <si>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</si>
  <si>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</si>
  <si>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</si>
  <si>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</si>
  <si>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</si>
  <si>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</si>
  <si>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</si>
  <si>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</si>
  <si>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</si>
  <si>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</si>
  <si>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</si>
  <si>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</si>
  <si>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</si>
  <si>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</si>
  <si>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</si>
  <si>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</si>
  <si>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</si>
  <si>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</si>
  <si>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</si>
  <si>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</si>
  <si>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</si>
  <si>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</si>
  <si>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</si>
  <si>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</si>
  <si>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</si>
  <si>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</si>
  <si>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</si>
  <si>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</si>
  <si>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</si>
  <si>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</si>
  <si>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</si>
  <si>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</si>
  <si>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</si>
  <si>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</si>
  <si>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</si>
  <si>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</si>
  <si>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</si>
  <si>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</si>
  <si>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</si>
  <si>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</si>
  <si>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</si>
  <si>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</si>
  <si>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</si>
  <si>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</si>
  <si>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</si>
  <si>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</si>
  <si>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</si>
  <si>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</si>
  <si>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</si>
  <si>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</si>
  <si>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</si>
  <si>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</si>
  <si>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</si>
  <si>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</si>
  <si>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</si>
  <si>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</si>
  <si>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</si>
  <si>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</si>
  <si>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</si>
  <si>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</si>
  <si>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</si>
  <si>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</si>
  <si>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</si>
  <si>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</si>
  <si>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</si>
  <si>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</si>
  <si>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</si>
  <si>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</si>
  <si>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</si>
  <si>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</si>
  <si>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</si>
  <si>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</si>
  <si>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</si>
  <si>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</si>
  <si>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</si>
  <si>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</si>
  <si>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</si>
  <si>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</si>
  <si>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</si>
  <si>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</si>
  <si>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</si>
  <si>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</si>
  <si>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</si>
  <si>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</si>
  <si>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</si>
  <si>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</si>
  <si>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</si>
  <si>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</si>
  <si>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</si>
  <si>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</si>
  <si>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</si>
  <si>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</si>
  <si>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</si>
  <si>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</si>
  <si>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</si>
  <si>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</si>
  <si>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</si>
  <si>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</si>
  <si>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</si>
  <si>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</si>
  <si>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</si>
  <si>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</si>
  <si>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</si>
  <si>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</si>
  <si>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</si>
  <si>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</si>
  <si>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</si>
  <si>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</si>
  <si>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</si>
  <si>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</si>
  <si>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</si>
  <si>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</si>
  <si>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</si>
  <si>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</si>
  <si>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</si>
  <si>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</si>
  <si>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</si>
  <si>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</si>
  <si>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</si>
  <si>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</si>
  <si>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</si>
  <si>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</si>
  <si>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</si>
  <si>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</si>
  <si>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</si>
  <si>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</si>
  <si>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</si>
  <si>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</si>
  <si>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</si>
  <si>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</si>
  <si>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</si>
  <si>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</si>
  <si>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</si>
  <si>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</si>
  <si>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</si>
  <si>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</si>
  <si>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</si>
  <si>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</si>
  <si>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</si>
  <si>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</si>
  <si>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</si>
  <si>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</si>
  <si>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</si>
  <si>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</si>
  <si>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</si>
  <si>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</si>
  <si>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</si>
  <si>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</si>
  <si>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</si>
  <si>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</si>
  <si>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</si>
  <si>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</si>
  <si>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</si>
  <si>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</si>
  <si>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</si>
  <si>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</si>
  <si>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</si>
  <si>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</si>
  <si>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</si>
  <si>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</si>
  <si>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</si>
  <si>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</si>
  <si>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</si>
  <si>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</si>
  <si>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</si>
  <si>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</si>
  <si>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</si>
  <si>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</si>
  <si>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</si>
  <si>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</si>
  <si>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</si>
  <si>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</si>
  <si>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</si>
  <si>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</si>
  <si>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</si>
  <si>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</si>
  <si>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</si>
  <si>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</si>
  <si>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</si>
  <si>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</si>
  <si>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</si>
  <si>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</si>
  <si>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</si>
  <si>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</si>
  <si>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</si>
  <si>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</si>
  <si>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</si>
  <si>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</si>
  <si>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</si>
  <si>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</si>
  <si>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</si>
  <si>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</si>
  <si>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</si>
  <si>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</si>
  <si>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</si>
  <si>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</si>
  <si>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</si>
  <si>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</si>
  <si>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</si>
  <si>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</si>
  <si>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</si>
  <si>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</si>
  <si>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</si>
  <si>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</si>
  <si>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</si>
  <si>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</si>
  <si>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</si>
  <si>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</si>
  <si>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</si>
  <si>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</si>
  <si>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</si>
  <si>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</si>
  <si>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</si>
  <si>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</si>
  <si>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</si>
  <si>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</si>
  <si>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</si>
  <si>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</si>
  <si>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</si>
  <si>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</si>
  <si>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</si>
  <si>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</si>
  <si>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</si>
  <si>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</si>
  <si>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</si>
  <si>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</si>
  <si>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</si>
  <si>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</si>
  <si>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</si>
  <si>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</si>
  <si>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</si>
  <si>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</si>
  <si>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</si>
  <si>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</si>
  <si>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</si>
  <si>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</si>
  <si>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</si>
  <si>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</si>
  <si>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</si>
  <si>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</si>
  <si>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</si>
  <si>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</si>
  <si>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</si>
  <si>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</si>
  <si>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</si>
  <si>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</si>
  <si>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</si>
  <si>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</si>
  <si>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</si>
  <si>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</si>
  <si>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</si>
  <si>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</si>
  <si>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</si>
  <si>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</si>
  <si>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</si>
  <si>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</si>
  <si>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</si>
  <si>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</si>
  <si>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</si>
  <si>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</si>
  <si>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</si>
  <si>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</si>
  <si>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</si>
  <si>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</si>
  <si>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</si>
  <si>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</si>
  <si>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</si>
  <si>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</si>
  <si>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</si>
  <si>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</si>
  <si>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</si>
  <si>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</si>
  <si>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</si>
  <si>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</si>
  <si>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</si>
  <si>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</si>
  <si>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</si>
  <si>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</si>
  <si>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</si>
  <si>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</si>
  <si>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</si>
  <si>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</si>
  <si>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</si>
  <si>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</si>
  <si>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</si>
  <si>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</si>
  <si>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</si>
  <si>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</si>
  <si>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</si>
  <si>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</si>
  <si>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</si>
  <si>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</si>
  <si>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</si>
  <si>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</si>
  <si>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</si>
  <si>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</si>
  <si>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</si>
  <si>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</si>
  <si>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</si>
  <si>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</si>
  <si>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</si>
  <si>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</si>
  <si>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</si>
  <si>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</si>
  <si>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</si>
  <si>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</si>
  <si>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</si>
  <si>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</si>
  <si>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</si>
  <si>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</si>
  <si>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</si>
  <si>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</si>
  <si>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</si>
  <si>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</si>
  <si>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</si>
  <si>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</si>
  <si>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</si>
  <si>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</si>
  <si>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</si>
  <si>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</si>
  <si>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</si>
  <si>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</si>
  <si>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</si>
  <si>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</si>
  <si>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</si>
  <si>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</si>
  <si>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</si>
  <si>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</si>
  <si>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</si>
  <si>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</si>
  <si>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</si>
  <si>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</si>
  <si>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</si>
  <si>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</si>
  <si>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</si>
  <si>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</si>
  <si>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</si>
  <si>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</si>
  <si>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</si>
  <si>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</si>
  <si>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</si>
  <si>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</si>
  <si>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</si>
  <si>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</si>
  <si>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</si>
  <si>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</si>
  <si>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</si>
  <si>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</si>
  <si>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</si>
  <si>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</si>
  <si>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</si>
  <si>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</si>
  <si>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</si>
  <si>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</si>
  <si>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</si>
  <si>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</si>
  <si>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</si>
  <si>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</si>
  <si>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</si>
  <si>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</si>
  <si>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</si>
  <si>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</si>
  <si>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</si>
  <si>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</si>
  <si>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</si>
  <si>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</si>
  <si>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</si>
  <si>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</si>
  <si>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</si>
  <si>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</si>
  <si>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</si>
  <si>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</si>
  <si>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</si>
  <si>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</si>
  <si>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</si>
  <si>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</si>
  <si>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</si>
  <si>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</si>
  <si>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</si>
  <si>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</si>
  <si>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</si>
  <si>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</si>
  <si>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</si>
  <si>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</si>
  <si>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</si>
  <si>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</si>
  <si>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</si>
  <si>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</si>
  <si>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</si>
  <si>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</si>
  <si>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</si>
  <si>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</si>
  <si>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</si>
  <si>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</si>
  <si>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</si>
  <si>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</si>
  <si>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</si>
  <si>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</si>
  <si>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</si>
  <si>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</si>
  <si>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</si>
  <si>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</si>
  <si>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</si>
  <si>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</si>
  <si>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</si>
  <si>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</si>
  <si>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</si>
  <si>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</si>
  <si>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</si>
  <si>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</si>
  <si>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</si>
  <si>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</si>
  <si>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</si>
  <si>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</si>
  <si>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</si>
  <si>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</si>
  <si>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</si>
  <si>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</si>
  <si>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</si>
  <si>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</si>
  <si>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</si>
  <si>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</si>
  <si>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</si>
  <si>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</si>
  <si>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</si>
  <si>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</si>
  <si>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</si>
  <si>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</si>
  <si>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</si>
  <si>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</si>
  <si>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</si>
  <si>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</si>
  <si>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</si>
  <si>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</si>
  <si>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</si>
  <si>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</si>
  <si>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</si>
  <si>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</si>
  <si>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</si>
  <si>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</si>
  <si>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</si>
  <si>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</si>
  <si>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</si>
  <si>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</si>
  <si>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</si>
  <si>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</si>
  <si>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</si>
  <si>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</si>
  <si>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</si>
  <si>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</si>
  <si>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</si>
  <si>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</si>
  <si>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</si>
  <si>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</si>
  <si>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</si>
  <si>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</si>
  <si>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</si>
  <si>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</si>
  <si>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</si>
  <si>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</si>
  <si>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</si>
  <si>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</si>
  <si>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</si>
  <si>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</si>
  <si>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</si>
  <si>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</si>
  <si>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</si>
  <si>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</si>
  <si>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</si>
  <si>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</si>
  <si>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</si>
  <si>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</si>
  <si>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</si>
  <si>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</si>
  <si>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</si>
  <si>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</si>
  <si>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</si>
  <si>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</si>
  <si>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</si>
  <si>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</si>
  <si>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</si>
  <si>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</si>
  <si>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</si>
  <si>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</si>
  <si>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</si>
  <si>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</si>
  <si>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</si>
  <si>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</si>
  <si>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</si>
  <si>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</si>
  <si>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</si>
  <si>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</si>
  <si>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</si>
  <si>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</si>
  <si>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</si>
  <si>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</si>
  <si>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</si>
  <si>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</si>
  <si>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</si>
  <si>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</si>
  <si>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</si>
  <si>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</si>
  <si>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</si>
  <si>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</si>
  <si>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</si>
  <si>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</si>
  <si>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</si>
  <si>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</si>
  <si>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</si>
  <si>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</si>
  <si>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</si>
  <si>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</si>
  <si>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</si>
  <si>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</si>
  <si>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</si>
  <si>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</si>
  <si>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</si>
  <si>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</si>
  <si>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</si>
  <si>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</si>
  <si>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</si>
  <si>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</si>
  <si>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</si>
  <si>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</si>
  <si>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</si>
  <si>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</si>
  <si>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</si>
  <si>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</si>
  <si>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</si>
  <si>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</si>
  <si>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</si>
  <si>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</si>
  <si>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</si>
  <si>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</si>
  <si>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</si>
  <si>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</si>
  <si>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</si>
  <si>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</si>
  <si>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</si>
  <si>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</si>
  <si>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</si>
  <si>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</si>
  <si>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</si>
  <si>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</si>
  <si>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</si>
  <si>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</si>
  <si>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</si>
  <si>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</si>
  <si>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</si>
  <si>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</si>
  <si>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</si>
  <si>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</si>
  <si>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</si>
  <si>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</si>
  <si>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</si>
  <si>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</si>
  <si>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</si>
  <si>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</si>
  <si>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</si>
  <si>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</si>
  <si>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</si>
  <si>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</si>
  <si>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</si>
  <si>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</si>
  <si>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</si>
  <si>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</si>
  <si>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</si>
  <si>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</si>
  <si>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</si>
  <si>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</si>
  <si>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</si>
  <si>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</si>
  <si>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</si>
  <si>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</si>
  <si>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</si>
  <si>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</si>
  <si>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</si>
  <si>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</si>
  <si>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</si>
  <si>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</si>
  <si>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</si>
  <si>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</si>
  <si>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</si>
  <si>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</si>
  <si>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</si>
  <si>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</si>
  <si>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</si>
  <si>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</si>
  <si>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</si>
  <si>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</si>
  <si>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</si>
  <si>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</si>
  <si>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</si>
  <si>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</si>
  <si>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</si>
  <si>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</si>
  <si>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</si>
  <si>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</si>
  <si>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</si>
  <si>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</si>
  <si>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</si>
  <si>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</si>
  <si>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</si>
  <si>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</si>
  <si>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</si>
  <si>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</si>
  <si>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</si>
  <si>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</si>
  <si>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</si>
  <si>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</si>
  <si>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</si>
  <si>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</si>
  <si>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</si>
  <si>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</si>
  <si>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</si>
  <si>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</si>
  <si>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</si>
  <si>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</si>
  <si>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</si>
  <si>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</si>
  <si>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</si>
  <si>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</si>
  <si>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</si>
  <si>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</si>
  <si>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</si>
  <si>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</si>
  <si>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</si>
  <si>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</si>
  <si>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</si>
  <si>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</si>
  <si>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</si>
  <si>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</si>
  <si>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</si>
  <si>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</si>
  <si>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</si>
  <si>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</si>
  <si>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</si>
  <si>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</si>
  <si>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</si>
  <si>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</si>
  <si>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</si>
  <si>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</si>
  <si>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</si>
  <si>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</si>
  <si>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</si>
  <si>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</si>
  <si>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</si>
  <si>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</si>
  <si>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</si>
  <si>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</si>
  <si>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</si>
  <si>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</si>
  <si>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</si>
  <si>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</si>
  <si>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</si>
  <si>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</si>
  <si>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</si>
  <si>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</si>
  <si>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</si>
  <si>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</si>
  <si>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</si>
  <si>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</si>
  <si>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</si>
  <si>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</si>
  <si>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</si>
  <si>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</si>
  <si>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</si>
  <si>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</si>
  <si>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</si>
  <si>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</si>
  <si>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</si>
  <si>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</si>
  <si>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</si>
  <si>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</si>
  <si>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</si>
  <si>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</si>
  <si>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</si>
  <si>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</si>
  <si>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</si>
  <si>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</si>
  <si>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</si>
  <si>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</si>
  <si>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</si>
  <si>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</si>
  <si>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</si>
  <si>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</si>
  <si>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</si>
  <si>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</si>
  <si>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</si>
  <si>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</si>
  <si>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</si>
  <si>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</si>
  <si>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</si>
  <si>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</si>
  <si>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</si>
  <si>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</si>
  <si>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</si>
  <si>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</si>
  <si>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</si>
  <si>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</si>
  <si>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</si>
  <si>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</si>
  <si>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</si>
  <si>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</si>
  <si>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</si>
  <si>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</si>
  <si>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</si>
  <si>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</si>
  <si>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</si>
  <si>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</si>
  <si>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</si>
  <si>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</si>
  <si>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</si>
  <si>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</si>
  <si>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</si>
  <si>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</si>
  <si>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</si>
  <si>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</si>
  <si>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</si>
  <si>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</si>
  <si>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</si>
  <si>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</si>
  <si>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</si>
  <si>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</si>
  <si>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</si>
  <si>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</si>
  <si>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</si>
  <si>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</si>
  <si>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</si>
  <si>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</si>
  <si>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</si>
  <si>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</si>
  <si>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</si>
  <si>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</si>
  <si>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</si>
  <si>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</si>
  <si>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</si>
  <si>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</si>
  <si>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</si>
  <si>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</si>
  <si>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</si>
  <si>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</si>
  <si>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</si>
  <si>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</si>
  <si>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</si>
  <si>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</si>
  <si>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</si>
  <si>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</si>
  <si>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</si>
  <si>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</si>
  <si>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</si>
  <si>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</si>
  <si>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</si>
  <si>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</si>
  <si>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</si>
  <si>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</si>
  <si>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</si>
  <si>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</si>
  <si>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</si>
  <si>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</si>
  <si>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</si>
  <si>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</si>
  <si>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</si>
  <si>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</si>
  <si>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</si>
  <si>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</si>
  <si>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</si>
  <si>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</si>
  <si>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</si>
  <si>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</si>
  <si>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</si>
  <si>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</si>
  <si>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</si>
  <si>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</si>
  <si>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</si>
  <si>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</si>
  <si>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</si>
  <si>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</si>
  <si>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</si>
  <si>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</si>
  <si>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</si>
  <si>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</si>
  <si>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</si>
  <si>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</si>
  <si>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</si>
  <si>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</si>
  <si>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</si>
  <si>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</si>
  <si>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</si>
  <si>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</si>
  <si>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</si>
  <si>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</si>
  <si>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</si>
  <si>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</si>
  <si>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</si>
  <si>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</si>
  <si>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</si>
  <si>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</si>
  <si>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</si>
  <si>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</si>
  <si>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</si>
  <si>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</si>
  <si>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</si>
  <si>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</si>
  <si>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</si>
  <si>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</si>
  <si>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</si>
  <si>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</si>
  <si>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</si>
  <si>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</si>
  <si>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</si>
  <si>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</si>
  <si>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</si>
  <si>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</si>
  <si>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</si>
  <si>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</si>
  <si>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</si>
  <si>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</si>
  <si>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</si>
  <si>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</si>
  <si>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</si>
  <si>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</si>
  <si>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</si>
  <si>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</si>
  <si>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</si>
  <si>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</si>
  <si>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</si>
  <si>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</si>
  <si>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</si>
  <si>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</si>
  <si>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</si>
  <si>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</si>
  <si>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</si>
  <si>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</si>
  <si>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</si>
  <si>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</si>
  <si>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</si>
  <si>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</si>
  <si>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</si>
  <si>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</si>
  <si>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</si>
  <si>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</si>
  <si>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</si>
  <si>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</si>
  <si>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</si>
  <si>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</si>
  <si>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</si>
  <si>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</si>
  <si>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</si>
  <si>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</si>
  <si>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</si>
  <si>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</si>
  <si>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</si>
  <si>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</si>
  <si>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</si>
  <si>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</si>
  <si>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</si>
  <si>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</si>
  <si>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</si>
  <si>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</si>
  <si>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</si>
  <si>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</si>
  <si>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</si>
  <si>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</si>
  <si>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</si>
  <si>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</si>
  <si>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</si>
  <si>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</si>
  <si>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</si>
  <si>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</si>
  <si>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</si>
  <si>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</si>
  <si>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</si>
  <si>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</si>
  <si>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</si>
  <si>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</si>
  <si>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</si>
  <si>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</si>
  <si>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</si>
  <si>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</si>
  <si>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</si>
  <si>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</si>
  <si>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</si>
  <si>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</si>
  <si>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</si>
  <si>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</si>
  <si>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</si>
  <si>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</si>
  <si>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</si>
  <si>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</si>
  <si>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</si>
  <si>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</si>
  <si>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</si>
  <si>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</si>
  <si>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</si>
  <si>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</si>
  <si>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</si>
  <si>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</si>
  <si>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</si>
  <si>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</si>
  <si>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</si>
  <si>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</si>
  <si>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</si>
  <si>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</si>
  <si>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</si>
  <si>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</si>
  <si>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</si>
  <si>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</si>
  <si>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</si>
  <si>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</si>
  <si>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</si>
  <si>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</si>
  <si>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</si>
  <si>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</si>
  <si>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</si>
  <si>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</si>
  <si>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</si>
  <si>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</si>
  <si>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</si>
  <si>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</si>
  <si>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</si>
  <si>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</si>
  <si>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</si>
  <si>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</si>
  <si>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</si>
  <si>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</si>
  <si>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</si>
  <si>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</si>
  <si>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</si>
  <si>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</si>
  <si>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</si>
  <si>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</si>
  <si>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</si>
  <si>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</si>
  <si>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</si>
  <si>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</si>
  <si>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</si>
  <si>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</si>
  <si>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</si>
  <si>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</si>
  <si>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</si>
  <si>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</si>
  <si>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</si>
  <si>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</si>
  <si>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</si>
  <si>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</si>
  <si>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</si>
  <si>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</si>
  <si>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</si>
  <si>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</si>
  <si>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</si>
  <si>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</si>
  <si>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</si>
  <si>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</si>
  <si>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</si>
  <si>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</si>
  <si>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</si>
  <si>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</si>
  <si>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</si>
  <si>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</si>
  <si>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</si>
  <si>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</si>
  <si>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</si>
  <si>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</si>
  <si>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</si>
  <si>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</si>
  <si>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</si>
  <si>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</si>
  <si>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</si>
  <si>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</si>
  <si>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</si>
  <si>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</si>
  <si>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</si>
  <si>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</si>
  <si>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</si>
  <si>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</si>
  <si>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</si>
  <si>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</si>
  <si>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</si>
  <si>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</si>
  <si>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</si>
  <si>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</si>
  <si>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</si>
  <si>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</si>
  <si>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</si>
  <si>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</si>
  <si>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</si>
  <si>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</si>
  <si>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</si>
  <si>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</si>
  <si>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</si>
  <si>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</si>
  <si>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</si>
  <si>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</si>
  <si>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</si>
  <si>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</si>
  <si>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</si>
  <si>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</si>
  <si>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</si>
  <si>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</si>
  <si>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</si>
  <si>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</si>
  <si>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</si>
  <si>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</si>
  <si>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</si>
  <si>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</si>
  <si>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</si>
  <si>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</si>
  <si>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</si>
  <si>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</si>
  <si>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</si>
  <si>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</si>
  <si>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</si>
  <si>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</si>
  <si>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</si>
  <si>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</si>
  <si>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</si>
  <si>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</si>
  <si>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</si>
  <si>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</si>
  <si>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</si>
  <si>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</si>
  <si>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</si>
  <si>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</si>
  <si>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</si>
  <si>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</si>
  <si>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</si>
  <si>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</si>
  <si>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</si>
  <si>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</si>
  <si>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</si>
  <si>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</si>
  <si>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</si>
  <si>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</si>
  <si>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</si>
  <si>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</si>
  <si>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</si>
  <si>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</si>
  <si>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</si>
  <si>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</si>
  <si>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</si>
  <si>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</si>
  <si>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</si>
  <si>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</si>
  <si>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</si>
  <si>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</si>
  <si>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</si>
  <si>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</si>
  <si>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</si>
  <si>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</si>
  <si>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</si>
  <si>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</si>
  <si>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</si>
  <si>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</si>
  <si>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</si>
  <si>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</si>
  <si>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</si>
  <si>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</si>
  <si>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</si>
  <si>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</si>
  <si>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</si>
  <si>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</si>
  <si>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</si>
  <si>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</si>
  <si>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</si>
  <si>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</si>
  <si>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</si>
  <si>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</si>
  <si>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</si>
  <si>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</si>
  <si>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</si>
  <si>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</si>
  <si>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</si>
  <si>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</si>
  <si>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</si>
  <si>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</si>
  <si>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</si>
  <si>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</si>
  <si>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</si>
  <si>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</si>
  <si>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</si>
  <si>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</si>
  <si>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</si>
  <si>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</si>
  <si>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</si>
  <si>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</si>
  <si>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</si>
  <si>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</si>
  <si>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</si>
  <si>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</si>
  <si>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</si>
  <si>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</si>
  <si>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</si>
  <si>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</si>
  <si>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</si>
  <si>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</si>
  <si>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</si>
  <si>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</si>
  <si>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</si>
  <si>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</si>
  <si>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</si>
  <si>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</si>
  <si>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</si>
  <si>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</si>
  <si>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</si>
  <si>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</si>
  <si>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</si>
  <si>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</si>
  <si>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</si>
  <si>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</si>
  <si>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</si>
  <si>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</si>
  <si>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</si>
  <si>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</si>
  <si>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</si>
  <si>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</si>
  <si>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</si>
  <si>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</si>
  <si>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</si>
  <si>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</si>
  <si>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</si>
  <si>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</si>
  <si>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</si>
  <si>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</si>
  <si>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</si>
  <si>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</si>
  <si>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</si>
  <si>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</si>
  <si>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</si>
  <si>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</si>
  <si>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</si>
  <si>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</si>
  <si>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</si>
  <si>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</si>
  <si>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</si>
  <si>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</si>
  <si>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</si>
  <si>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</si>
  <si>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</si>
  <si>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</si>
  <si>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</si>
  <si>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</si>
  <si>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</si>
  <si>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</si>
  <si>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</si>
  <si>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</si>
  <si>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</si>
  <si>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</si>
  <si>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</si>
  <si>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</si>
  <si>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</si>
  <si>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</si>
  <si>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</si>
  <si>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</si>
  <si>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</si>
  <si>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</si>
  <si>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</si>
  <si>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</si>
  <si>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</si>
  <si>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</si>
  <si>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</si>
  <si>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</si>
  <si>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</si>
  <si>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</si>
  <si>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</si>
  <si>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</si>
  <si>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</si>
  <si>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</si>
  <si>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</si>
  <si>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</si>
  <si>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</si>
  <si>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</si>
  <si>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</si>
  <si>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</si>
  <si>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</si>
  <si>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</si>
  <si>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</si>
  <si>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</si>
  <si>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</si>
  <si>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</si>
  <si>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</si>
  <si>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</si>
  <si>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</si>
  <si>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</si>
  <si>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</si>
  <si>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</si>
  <si>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</si>
  <si>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</si>
  <si>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</si>
  <si>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</si>
  <si>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</si>
  <si>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</si>
  <si>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</si>
  <si>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</si>
  <si>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</si>
  <si>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</si>
  <si>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</si>
  <si>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</si>
  <si>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</si>
  <si>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</si>
  <si>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</si>
  <si>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</si>
  <si>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</si>
  <si>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</si>
  <si>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</si>
  <si>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</si>
  <si>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</si>
  <si>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</si>
  <si>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</si>
  <si>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</si>
  <si>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</si>
  <si>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</si>
  <si>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</si>
  <si>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</si>
  <si>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</si>
  <si>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</si>
  <si>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</si>
  <si>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</si>
  <si>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</si>
  <si>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</si>
  <si>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</si>
  <si>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</si>
  <si>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</si>
  <si>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</si>
  <si>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</si>
  <si>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</si>
  <si>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</si>
  <si>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</si>
  <si>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</si>
  <si>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</si>
  <si>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</si>
  <si>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</si>
  <si>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</si>
  <si>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</si>
  <si>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</si>
  <si>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</si>
  <si>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</si>
  <si>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</si>
  <si>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</si>
  <si>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</si>
  <si>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</si>
  <si>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</si>
  <si>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</si>
  <si>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</si>
  <si>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</si>
  <si>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</si>
  <si>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</si>
  <si>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</si>
  <si>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</si>
  <si>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</si>
  <si>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</si>
  <si>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</si>
  <si>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</si>
  <si>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</si>
  <si>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</si>
  <si>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</si>
  <si>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</si>
  <si>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</si>
  <si>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</si>
  <si>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</si>
  <si>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</si>
  <si>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</si>
  <si>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</si>
  <si>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</si>
  <si>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</si>
  <si>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</si>
  <si>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</si>
  <si>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</si>
  <si>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</si>
  <si>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</si>
  <si>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</si>
  <si>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</si>
  <si>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</si>
  <si>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</si>
  <si>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</si>
  <si>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</si>
  <si>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</si>
  <si>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</si>
  <si>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</si>
  <si>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</si>
  <si>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</si>
  <si>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</si>
  <si>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</si>
  <si>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</si>
  <si>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</si>
  <si>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</si>
  <si>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</si>
  <si>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</si>
  <si>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</si>
  <si>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</si>
  <si>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</si>
  <si>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</si>
  <si>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</si>
  <si>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</si>
  <si>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</si>
  <si>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</si>
  <si>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</si>
  <si>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</si>
  <si>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</si>
  <si>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</si>
  <si>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</si>
  <si>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</si>
  <si>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</si>
  <si>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</si>
  <si>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</si>
  <si>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</si>
  <si>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</si>
  <si>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</si>
  <si>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</si>
  <si>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</si>
  <si>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</si>
  <si>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</si>
  <si>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</si>
  <si>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</si>
  <si>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</si>
  <si>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</si>
  <si>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</si>
  <si>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</si>
  <si>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</si>
  <si>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</si>
  <si>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</si>
  <si>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</si>
  <si>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</si>
  <si>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</si>
  <si>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</si>
  <si>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</si>
  <si>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</si>
  <si>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</si>
  <si>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</si>
  <si>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</si>
  <si>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</si>
  <si>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</si>
  <si>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</si>
  <si>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</si>
  <si>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</si>
  <si>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</si>
  <si>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</si>
  <si>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</si>
  <si>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</si>
  <si>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</si>
  <si>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</si>
  <si>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</si>
  <si>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</si>
  <si>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</si>
  <si>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</si>
  <si>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</si>
  <si>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</si>
  <si>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</si>
  <si>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</si>
  <si>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</si>
  <si>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</si>
  <si>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</si>
  <si>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</si>
  <si>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</si>
  <si>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</si>
  <si>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</si>
  <si>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</si>
  <si>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</si>
  <si>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</si>
  <si>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</si>
  <si>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</si>
  <si>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</si>
  <si>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</si>
  <si>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</si>
  <si>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</si>
  <si>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</si>
  <si>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</si>
  <si>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</si>
  <si>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</si>
  <si>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</si>
  <si>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</si>
  <si>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</si>
  <si>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</si>
  <si>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</si>
  <si>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</si>
  <si>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</si>
  <si>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</si>
  <si>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</si>
  <si>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</si>
  <si>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</si>
  <si>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</si>
  <si>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</si>
  <si>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</si>
  <si>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</si>
  <si>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</si>
  <si>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</si>
  <si>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</si>
  <si>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</si>
  <si>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</si>
  <si>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</si>
  <si>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</si>
  <si>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</si>
  <si>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</si>
  <si>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</si>
  <si>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</si>
  <si>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</si>
  <si>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</si>
  <si>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</si>
  <si>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</si>
  <si>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</si>
  <si>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</si>
  <si>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</si>
  <si>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</si>
  <si>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</si>
  <si>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</si>
  <si>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</si>
  <si>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</si>
  <si>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</si>
  <si>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</si>
  <si>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</si>
  <si>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</si>
  <si>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</si>
  <si>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</si>
  <si>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</si>
  <si>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</si>
  <si>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</si>
  <si>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</si>
  <si>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</si>
  <si>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</si>
  <si>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</si>
  <si>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</si>
  <si>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</si>
  <si>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</si>
  <si>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</si>
  <si>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</si>
  <si>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</si>
  <si>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</si>
  <si>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</si>
  <si>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</si>
  <si>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</si>
  <si>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</si>
  <si>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</si>
  <si>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</si>
  <si>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</si>
  <si>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</si>
  <si>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</si>
  <si>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</si>
  <si>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</si>
  <si>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</si>
  <si>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</si>
  <si>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</si>
  <si>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</si>
  <si>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</si>
  <si>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</si>
  <si>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</si>
  <si>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</si>
  <si>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</si>
  <si>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</si>
  <si>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</si>
  <si>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</si>
  <si>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</si>
  <si>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</si>
  <si>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</si>
  <si>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</si>
  <si>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</si>
  <si>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</si>
  <si>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</si>
  <si>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</si>
  <si>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</si>
  <si>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</si>
  <si>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</si>
  <si>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</si>
  <si>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</si>
  <si>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</si>
  <si>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</si>
  <si>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</si>
  <si>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</si>
  <si>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</si>
  <si>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</si>
  <si>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</si>
  <si>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</si>
  <si>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</si>
  <si>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</si>
  <si>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</si>
  <si>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</si>
  <si>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</si>
  <si>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</si>
  <si>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</si>
  <si>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</si>
  <si>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</si>
  <si>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</si>
  <si>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</si>
  <si>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</si>
  <si>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</si>
  <si>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</si>
  <si>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</si>
  <si>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</si>
  <si>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</si>
  <si>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</si>
  <si>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</si>
  <si>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</si>
  <si>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</si>
  <si>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</si>
  <si>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</si>
  <si>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</si>
  <si>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</si>
  <si>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</si>
  <si>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</si>
  <si>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</si>
  <si>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</si>
  <si>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</si>
  <si>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</si>
  <si>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</si>
  <si>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</si>
  <si>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</si>
  <si>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</si>
  <si>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</si>
  <si>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</si>
  <si>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</si>
  <si>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</si>
  <si>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</si>
  <si>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</si>
  <si>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</si>
  <si>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</si>
  <si>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</si>
  <si>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</si>
  <si>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</si>
  <si>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</si>
  <si>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</si>
  <si>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</si>
  <si>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</si>
  <si>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</si>
  <si>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</si>
  <si>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</si>
  <si>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</si>
  <si>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</si>
  <si>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</si>
  <si>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</si>
  <si>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</si>
  <si>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</si>
  <si>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</si>
  <si>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</si>
  <si>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</si>
  <si>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</si>
  <si>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</si>
  <si>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</si>
  <si>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</si>
  <si>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</si>
  <si>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</si>
  <si>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</si>
  <si>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</si>
  <si>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</si>
  <si>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</si>
  <si>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</si>
  <si>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</si>
  <si>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</si>
  <si>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</si>
  <si>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</si>
  <si>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</si>
  <si>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</si>
  <si>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</si>
  <si>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</si>
  <si>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</si>
  <si>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</si>
  <si>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</si>
  <si>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</si>
  <si>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</si>
  <si>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</si>
  <si>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</si>
  <si>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</si>
  <si>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</si>
  <si>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</si>
  <si>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</si>
  <si>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</si>
  <si>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</si>
  <si>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</si>
  <si>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</si>
  <si>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</si>
  <si>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</si>
  <si>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</si>
  <si>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</si>
  <si>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</si>
  <si>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</si>
  <si>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</si>
  <si>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</si>
  <si>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</si>
  <si>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</si>
  <si>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</si>
  <si>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</si>
  <si>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</si>
  <si>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</si>
  <si>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</si>
  <si>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</si>
  <si>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</si>
  <si>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</si>
  <si>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</si>
  <si>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</si>
  <si>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</si>
  <si>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</si>
  <si>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</si>
  <si>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</si>
  <si>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</si>
  <si>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</si>
  <si>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</si>
  <si>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</si>
  <si>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</si>
  <si>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</si>
  <si>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</si>
  <si>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</si>
  <si>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</si>
  <si>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</si>
  <si>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</si>
  <si>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</si>
  <si>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</si>
  <si>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</si>
  <si>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</si>
  <si>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</si>
  <si>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</si>
  <si>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</si>
  <si>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</si>
  <si>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</si>
  <si>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</si>
  <si>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</si>
  <si>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</si>
  <si>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</si>
  <si>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</si>
  <si>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</si>
  <si>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</si>
  <si>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</si>
  <si>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</si>
  <si>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</si>
  <si>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</si>
  <si>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</si>
  <si>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</si>
  <si>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</si>
  <si>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</si>
  <si>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</si>
  <si>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</si>
  <si>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</si>
  <si>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</si>
  <si>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</si>
  <si>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</si>
  <si>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</si>
  <si>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</si>
  <si>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</si>
  <si>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</si>
  <si>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</si>
  <si>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</si>
  <si>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</si>
  <si>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</si>
  <si>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</si>
  <si>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</si>
  <si>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</si>
  <si>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</si>
  <si>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</si>
  <si>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</si>
  <si>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</si>
  <si>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</si>
  <si>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</si>
  <si>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</si>
  <si>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</si>
  <si>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</si>
  <si>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</si>
  <si>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</si>
  <si>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</si>
  <si>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</si>
  <si>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</si>
  <si>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</si>
  <si>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</si>
  <si>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</si>
  <si>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</si>
  <si>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</si>
  <si>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</si>
  <si>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</si>
  <si>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</si>
  <si>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</si>
  <si>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</si>
  <si>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</si>
  <si>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</si>
  <si>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</si>
  <si>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</si>
  <si>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</si>
  <si>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</si>
  <si>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</si>
  <si>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</si>
  <si>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</si>
  <si>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</si>
  <si>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</si>
  <si>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</si>
  <si>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</si>
  <si>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</si>
  <si>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</si>
  <si>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</si>
  <si>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</si>
  <si>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</si>
  <si>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</si>
  <si>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</si>
  <si>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</si>
  <si>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</si>
  <si>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</si>
  <si>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</si>
  <si>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</si>
  <si>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</si>
  <si>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</si>
  <si>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</si>
  <si>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</si>
  <si>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</si>
  <si>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</si>
  <si>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</si>
  <si>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</si>
  <si>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</si>
  <si>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</si>
  <si>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</si>
  <si>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</si>
  <si>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</si>
  <si>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</si>
  <si>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</si>
  <si>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</si>
  <si>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</si>
  <si>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</si>
  <si>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</si>
  <si>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</si>
  <si>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</si>
  <si>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</si>
  <si>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</si>
  <si>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</si>
  <si>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</si>
  <si>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</si>
  <si>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</si>
  <si>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</si>
  <si>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</si>
  <si>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</si>
  <si>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</si>
  <si>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</si>
  <si>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</si>
  <si>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</si>
  <si>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</si>
  <si>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</si>
  <si>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</si>
  <si>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</si>
  <si>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</si>
  <si>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</si>
  <si>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</si>
  <si>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</si>
  <si>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</si>
  <si>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</si>
  <si>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</si>
  <si>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</si>
  <si>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</si>
  <si>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</si>
  <si>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</si>
  <si>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</si>
  <si>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</si>
  <si>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</si>
  <si>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</si>
  <si>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</si>
  <si>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</si>
  <si>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</si>
  <si>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</si>
  <si>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</si>
  <si>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</si>
  <si>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</si>
  <si>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</si>
  <si>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</si>
  <si>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</si>
  <si>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</si>
  <si>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</si>
  <si>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</si>
  <si>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</si>
  <si>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</si>
  <si>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</si>
  <si>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</si>
  <si>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</si>
  <si>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</si>
  <si>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</si>
  <si>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</si>
  <si>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</si>
  <si>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</si>
  <si>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</si>
  <si>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</si>
  <si>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</si>
  <si>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</si>
  <si>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</si>
  <si>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</si>
  <si>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</si>
  <si>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</si>
  <si>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</si>
  <si>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</si>
  <si>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</si>
  <si>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</si>
  <si>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</si>
  <si>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</si>
  <si>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</si>
  <si>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</si>
  <si>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</si>
  <si>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</si>
  <si>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</si>
  <si>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</si>
  <si>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</si>
  <si>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</si>
  <si>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</si>
  <si>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</si>
  <si>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</si>
  <si>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</si>
  <si>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</si>
  <si>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</si>
  <si>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</si>
  <si>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</si>
  <si>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</si>
  <si>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</si>
  <si>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</si>
  <si>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</si>
  <si>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</si>
  <si>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</si>
  <si>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</si>
  <si>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</si>
  <si>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</si>
  <si>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</si>
  <si>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</si>
  <si>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</si>
  <si>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</si>
  <si>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</si>
  <si>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</si>
  <si>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</si>
  <si>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</si>
  <si>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</si>
  <si>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</si>
  <si>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</si>
  <si>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</si>
  <si>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</si>
  <si>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</si>
  <si>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</si>
  <si>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</si>
  <si>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</si>
  <si>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</si>
  <si>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</si>
  <si>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</si>
  <si>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</si>
  <si>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</si>
  <si>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</si>
  <si>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</si>
  <si>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</si>
  <si>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</si>
  <si>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</si>
  <si>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</si>
  <si>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</si>
  <si>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</si>
  <si>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</si>
  <si>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</si>
  <si>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</si>
  <si>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</si>
  <si>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</si>
  <si>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</si>
  <si>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</si>
  <si>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</si>
  <si>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</si>
  <si>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</si>
  <si>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</si>
  <si>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</si>
  <si>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</si>
  <si>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</si>
  <si>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</si>
  <si>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</si>
  <si>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</si>
  <si>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</si>
  <si>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</si>
  <si>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</si>
  <si>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</si>
  <si>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</si>
  <si>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</si>
  <si>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</si>
  <si>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</si>
  <si>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</si>
  <si>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</si>
  <si>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</si>
  <si>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</si>
  <si>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</si>
  <si>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</si>
  <si>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</si>
  <si>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</si>
  <si>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</si>
  <si>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</si>
  <si>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</si>
  <si>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</si>
  <si>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</si>
  <si>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</si>
  <si>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</si>
  <si>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</si>
  <si>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</si>
  <si>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</si>
  <si>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</si>
  <si>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</si>
  <si>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</si>
  <si>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</si>
  <si>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</si>
  <si>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</si>
  <si>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</si>
  <si>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</si>
  <si>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</si>
  <si>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</si>
  <si>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</si>
  <si>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</si>
  <si>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</si>
  <si>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</si>
  <si>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</si>
  <si>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</si>
  <si>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</si>
  <si>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</si>
  <si>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</si>
  <si>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</si>
  <si>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</si>
  <si>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</si>
  <si>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</si>
  <si>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</si>
  <si>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</si>
  <si>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</si>
  <si>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</si>
  <si>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</si>
  <si>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</si>
  <si>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</si>
  <si>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</si>
  <si>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</si>
  <si>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</si>
  <si>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</si>
  <si>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</si>
  <si>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</si>
  <si>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</si>
  <si>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</si>
  <si>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</si>
  <si>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</si>
  <si>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</si>
  <si>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</si>
  <si>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</si>
  <si>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</si>
  <si>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</si>
  <si>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</si>
  <si>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</si>
  <si>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</si>
  <si>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</si>
  <si>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</si>
  <si>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</si>
  <si>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</si>
  <si>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</si>
  <si>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</si>
  <si>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</si>
  <si>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</si>
  <si>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</si>
  <si>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</si>
  <si>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</si>
  <si>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</si>
  <si>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</si>
  <si>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</si>
  <si>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</si>
  <si>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</si>
  <si>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</si>
  <si>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</si>
  <si>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</si>
  <si>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</si>
  <si>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</si>
  <si>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</si>
  <si>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</si>
  <si>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</si>
  <si>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</si>
  <si>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</si>
  <si>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</si>
  <si>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</si>
  <si>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</si>
  <si>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</si>
  <si>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</si>
  <si>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</si>
  <si>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</si>
  <si>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</si>
  <si>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</si>
  <si>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</si>
  <si>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</si>
  <si>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</si>
  <si>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</si>
  <si>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</si>
  <si>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</si>
  <si>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</si>
  <si>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</si>
  <si>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</si>
  <si>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</si>
  <si>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</si>
  <si>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</si>
  <si>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</si>
  <si>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</si>
  <si>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</si>
  <si>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</si>
  <si>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</si>
  <si>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</si>
  <si>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</si>
  <si>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</si>
  <si>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</si>
  <si>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</si>
  <si>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</si>
  <si>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</si>
  <si>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</si>
  <si>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</si>
  <si>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</si>
  <si>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</si>
  <si>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</si>
  <si>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</si>
  <si>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</si>
  <si>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</si>
  <si>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</si>
  <si>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</si>
  <si>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</si>
  <si>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</si>
  <si>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</si>
  <si>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</si>
  <si>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</si>
  <si>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</si>
  <si>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</si>
  <si>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</si>
  <si>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</si>
  <si>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</si>
  <si>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</si>
  <si>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</si>
  <si>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</si>
  <si>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</si>
  <si>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</si>
  <si>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</si>
  <si>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</si>
  <si>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</si>
  <si>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</si>
  <si>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</si>
  <si>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</si>
  <si>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</si>
  <si>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</si>
  <si>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</si>
  <si>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</si>
  <si>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</si>
  <si>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</si>
  <si>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</si>
  <si>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</si>
  <si>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</si>
  <si>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</si>
  <si>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</si>
  <si>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</si>
  <si>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</si>
  <si>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</si>
  <si>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</si>
  <si>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</si>
  <si>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</si>
  <si>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</si>
  <si>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</si>
  <si>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</si>
  <si>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</si>
  <si>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</si>
  <si>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</si>
  <si>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</si>
  <si>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</si>
  <si>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</si>
  <si>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</si>
  <si>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</si>
  <si>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</si>
  <si>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</si>
  <si>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</si>
  <si>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</si>
  <si>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</si>
  <si>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</si>
  <si>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</si>
  <si>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</si>
  <si>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</si>
  <si>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</si>
  <si>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</si>
  <si>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</si>
  <si>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</si>
  <si>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</si>
  <si>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</si>
  <si>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</si>
  <si>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</si>
  <si>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</si>
  <si>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</si>
  <si>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</si>
  <si>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</si>
  <si>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</si>
  <si>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</si>
  <si>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</si>
  <si>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</si>
  <si>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</si>
  <si>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</si>
  <si>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</si>
  <si>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</si>
  <si>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</si>
  <si>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</si>
  <si>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</si>
  <si>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</si>
  <si>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</si>
  <si>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</si>
  <si>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</si>
  <si>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</si>
  <si>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</si>
  <si>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</si>
  <si>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</si>
  <si>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</si>
  <si>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</si>
  <si>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</si>
  <si>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</si>
  <si>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</si>
  <si>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</si>
  <si>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</si>
  <si>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</si>
  <si>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</si>
  <si>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</si>
  <si>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</si>
  <si>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</si>
  <si>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</si>
  <si>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</si>
  <si>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</si>
  <si>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</si>
  <si>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</si>
  <si>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</si>
  <si>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</si>
  <si>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</si>
  <si>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</si>
  <si>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</si>
  <si>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</si>
  <si>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</si>
  <si>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</si>
  <si>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</si>
  <si>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</si>
  <si>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</si>
  <si>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</si>
  <si>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</si>
  <si>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</si>
  <si>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</si>
  <si>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</si>
  <si>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</si>
  <si>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</si>
  <si>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</si>
  <si>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</si>
  <si>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</si>
  <si>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</si>
  <si>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</si>
  <si>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</si>
  <si>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</si>
  <si>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</si>
  <si>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</si>
  <si>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</si>
  <si>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</si>
  <si>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</si>
  <si>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</si>
  <si>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</si>
  <si>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</si>
  <si>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</si>
  <si>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</si>
  <si>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</si>
  <si>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</si>
  <si>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</si>
  <si>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</si>
  <si>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</si>
  <si>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</si>
  <si>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</si>
  <si>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</si>
  <si>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</si>
  <si>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</si>
  <si>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</si>
  <si>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</si>
  <si>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</si>
  <si>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</si>
  <si>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</si>
  <si>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</si>
  <si>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</si>
  <si>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</si>
  <si>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</si>
  <si>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</si>
  <si>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</si>
  <si>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</si>
  <si>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</si>
  <si>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</si>
  <si>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</si>
  <si>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</si>
  <si>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</si>
  <si>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</si>
  <si>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</si>
  <si>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</si>
  <si>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</si>
  <si>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</si>
  <si>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</si>
  <si>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</si>
  <si>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</si>
  <si>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</si>
  <si>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</si>
  <si>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</si>
  <si>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</si>
  <si>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</si>
  <si>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</si>
  <si>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</si>
  <si>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</si>
  <si>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</si>
  <si>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</si>
  <si>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</si>
  <si>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</si>
  <si>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</si>
  <si>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</si>
  <si>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</si>
  <si>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</si>
  <si>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</si>
  <si>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</si>
  <si>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</si>
  <si>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</si>
  <si>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</si>
  <si>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</si>
  <si>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</si>
  <si>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</si>
  <si>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</si>
  <si>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</si>
  <si>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</si>
  <si>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</si>
  <si>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</si>
  <si>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</si>
  <si>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</si>
  <si>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</si>
  <si>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</si>
  <si>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</si>
  <si>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</si>
  <si>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</si>
  <si>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</si>
  <si>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</si>
  <si>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</si>
  <si>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</si>
  <si>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</si>
  <si>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</si>
  <si>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</si>
  <si>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</si>
  <si>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</si>
  <si>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</si>
  <si>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</si>
  <si>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</si>
  <si>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</si>
  <si>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</si>
  <si>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</si>
  <si>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</si>
  <si>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</si>
  <si>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</si>
  <si>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</si>
  <si>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</si>
  <si>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</si>
  <si>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</si>
  <si>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</si>
  <si>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</si>
  <si>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</si>
  <si>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</si>
  <si>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</si>
  <si>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</si>
  <si>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</si>
  <si>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</si>
  <si>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</si>
  <si>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</si>
  <si>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</si>
  <si>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</si>
  <si>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</si>
  <si>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</si>
  <si>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</si>
  <si>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</si>
  <si>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</si>
  <si>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</si>
  <si>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</si>
  <si>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</si>
  <si>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</si>
  <si>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</si>
  <si>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</si>
  <si>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</si>
  <si>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</si>
  <si>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</si>
  <si>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</si>
  <si>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</si>
  <si>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</si>
  <si>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</si>
  <si>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</si>
  <si>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</si>
  <si>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</si>
  <si>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</si>
  <si>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</si>
  <si>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</si>
  <si>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</si>
  <si>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</si>
  <si>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</si>
  <si>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</si>
  <si>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</si>
  <si>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</si>
  <si>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</si>
  <si>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</si>
  <si>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</si>
  <si>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</si>
  <si>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</si>
  <si>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</si>
  <si>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</si>
  <si>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</si>
  <si>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</si>
  <si>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</si>
  <si>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</si>
  <si>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</si>
  <si>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</si>
  <si>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</si>
  <si>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</si>
  <si>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</si>
  <si>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</si>
  <si>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</si>
  <si>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</si>
  <si>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</si>
  <si>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</si>
  <si>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</si>
  <si>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</si>
  <si>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</si>
  <si>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</si>
  <si>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</si>
  <si>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</si>
  <si>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</si>
  <si>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</si>
  <si>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</si>
  <si>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</si>
  <si>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</si>
  <si>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</si>
  <si>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</si>
  <si>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</si>
  <si>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</si>
  <si>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</si>
  <si>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</si>
  <si>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</si>
  <si>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</si>
  <si>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</si>
  <si>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</si>
  <si>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</si>
  <si>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</si>
  <si>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</si>
  <si>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</si>
  <si>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</si>
  <si>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</si>
  <si>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</si>
  <si>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</si>
  <si>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</si>
  <si>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</si>
  <si>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</si>
  <si>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</si>
  <si>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</si>
  <si>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</si>
  <si>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</si>
  <si>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</si>
  <si>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</si>
  <si>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</si>
  <si>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</si>
  <si>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</si>
  <si>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</si>
  <si>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</si>
  <si>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</si>
  <si>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</si>
  <si>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</si>
  <si>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</si>
  <si>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</si>
  <si>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</si>
  <si>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</si>
  <si>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</si>
  <si>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</si>
  <si>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</si>
  <si>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</si>
  <si>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</si>
  <si>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</si>
  <si>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</si>
  <si>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</si>
  <si>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</si>
  <si>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</si>
  <si>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</si>
  <si>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</si>
  <si>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</si>
  <si>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</si>
  <si>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</si>
  <si>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</si>
  <si>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</si>
  <si>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</si>
  <si>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</si>
  <si>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</si>
  <si>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</si>
  <si>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</si>
  <si>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</si>
  <si>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</si>
  <si>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</si>
  <si>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</si>
  <si>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</si>
  <si>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</si>
  <si>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</si>
  <si>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</si>
  <si>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</si>
  <si>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</si>
  <si>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</si>
  <si>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</si>
  <si>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</si>
  <si>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</si>
  <si>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</si>
  <si>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</si>
  <si>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</si>
  <si>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</si>
  <si>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</si>
  <si>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</si>
  <si>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</si>
  <si>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</si>
  <si>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</si>
  <si>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</si>
  <si>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</si>
  <si>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</si>
  <si>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</si>
  <si>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</si>
  <si>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</si>
  <si>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</si>
  <si>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</si>
  <si>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</si>
  <si>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</si>
  <si>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</si>
  <si>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</si>
  <si>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</si>
  <si>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</si>
  <si>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</si>
  <si>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</si>
  <si>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</si>
  <si>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</si>
  <si>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</si>
  <si>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</si>
  <si>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</si>
  <si>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</si>
  <si>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</si>
  <si>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</si>
  <si>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</si>
  <si>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</si>
  <si>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</si>
  <si>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</si>
  <si>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</si>
  <si>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</si>
  <si>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</si>
  <si>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</si>
  <si>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</si>
  <si>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</si>
  <si>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</si>
  <si>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</si>
  <si>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</si>
  <si>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</si>
  <si>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</si>
  <si>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</si>
  <si>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</si>
  <si>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</si>
  <si>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</si>
  <si>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</si>
  <si>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</si>
  <si>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</si>
  <si>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</si>
  <si>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</si>
  <si>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</si>
  <si>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</si>
  <si>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</si>
  <si>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</si>
  <si>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</si>
  <si>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</si>
  <si>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</si>
  <si>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</si>
  <si>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</si>
  <si>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</si>
  <si>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</si>
  <si>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</si>
  <si>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</si>
  <si>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</si>
  <si>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</si>
  <si>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</si>
  <si>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</si>
  <si>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</si>
  <si>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</si>
  <si>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</si>
  <si>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</si>
  <si>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</si>
  <si>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</si>
  <si>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</si>
  <si>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</si>
  <si>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</si>
  <si>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</si>
  <si>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</si>
  <si>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</si>
  <si>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</si>
  <si>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</si>
  <si>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</si>
  <si>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</si>
  <si>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</si>
  <si>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</si>
  <si>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</si>
  <si>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</si>
  <si>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</si>
  <si>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</si>
  <si>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</si>
  <si>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</si>
  <si>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</si>
  <si>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</si>
  <si>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</si>
  <si>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</si>
  <si>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</si>
  <si>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</si>
  <si>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</si>
  <si>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</si>
  <si>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</si>
  <si>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</si>
  <si>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</si>
  <si>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</si>
  <si>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</si>
  <si>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</si>
  <si>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</si>
  <si>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</si>
  <si>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</si>
  <si>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</si>
  <si>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</si>
  <si>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</si>
  <si>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</si>
  <si>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</si>
  <si>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</si>
  <si>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</si>
  <si>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</si>
  <si>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</si>
  <si>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</si>
  <si>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</si>
  <si>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</si>
  <si>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</si>
  <si>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</si>
  <si>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</si>
  <si>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</si>
  <si>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</si>
  <si>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</si>
  <si>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</si>
  <si>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</si>
  <si>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</si>
  <si>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</si>
  <si>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</si>
  <si>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</si>
  <si>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</si>
  <si>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</si>
  <si>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</si>
  <si>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</si>
  <si>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</si>
  <si>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</si>
  <si>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</si>
  <si>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</si>
  <si>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</si>
  <si>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</si>
  <si>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</si>
  <si>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</si>
  <si>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</si>
  <si>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</si>
  <si>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</si>
  <si>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</si>
  <si>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</si>
  <si>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</si>
  <si>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</si>
  <si>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</si>
  <si>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</si>
  <si>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</si>
  <si>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</si>
  <si>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</si>
  <si>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</si>
  <si>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</si>
  <si>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</si>
  <si>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</si>
  <si>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</si>
  <si>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</si>
  <si>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</si>
  <si>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</si>
  <si>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</si>
  <si>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</si>
  <si>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</si>
  <si>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</si>
  <si>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</si>
  <si>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</si>
  <si>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</si>
  <si>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</si>
  <si>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</si>
  <si>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</si>
  <si>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</si>
  <si>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</si>
  <si>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</si>
  <si>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</si>
  <si>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</si>
  <si>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</si>
  <si>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</si>
  <si>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</si>
  <si>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</si>
  <si>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</si>
  <si>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</si>
  <si>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</si>
  <si>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</si>
  <si>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</si>
  <si>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</si>
  <si>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</si>
  <si>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</si>
  <si>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</si>
  <si>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</si>
  <si>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</si>
  <si>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</si>
  <si>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</si>
  <si>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</si>
  <si>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</si>
  <si>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</si>
  <si>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</si>
  <si>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</si>
  <si>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</si>
  <si>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</si>
  <si>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</si>
  <si>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</si>
  <si>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</si>
  <si>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</si>
  <si>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</si>
  <si>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</si>
  <si>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</si>
  <si>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</si>
  <si>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</si>
  <si>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</si>
  <si>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</si>
  <si>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</si>
  <si>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</si>
  <si>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</si>
  <si>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</si>
  <si>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</si>
  <si>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</si>
  <si>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</si>
  <si>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</si>
  <si>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</si>
  <si>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</si>
  <si>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</si>
  <si>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</si>
  <si>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</si>
  <si>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</si>
  <si>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</si>
  <si>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</si>
  <si>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</si>
  <si>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</si>
  <si>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</si>
  <si>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</si>
  <si>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</si>
  <si>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</si>
  <si>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</si>
  <si>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</si>
  <si>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</si>
  <si>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</si>
  <si>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</si>
  <si>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</si>
  <si>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</si>
  <si>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</si>
  <si>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</si>
  <si>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</si>
  <si>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</si>
  <si>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</si>
  <si>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</si>
  <si>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</si>
  <si>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</si>
  <si>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</si>
  <si>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</si>
  <si>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</si>
  <si>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</si>
  <si>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</si>
  <si>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</si>
  <si>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</si>
  <si>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</si>
  <si>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</si>
  <si>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</si>
  <si>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</si>
  <si>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</si>
  <si>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</si>
  <si>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</si>
  <si>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</si>
  <si>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</si>
  <si>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</si>
  <si>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</si>
  <si>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</si>
  <si>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</si>
  <si>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</si>
  <si>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</si>
  <si>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</si>
  <si>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</si>
  <si>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</si>
  <si>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</si>
  <si>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</si>
  <si>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</si>
  <si>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</si>
  <si>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</si>
  <si>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</si>
  <si>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</si>
  <si>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</si>
  <si>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</si>
  <si>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</si>
  <si>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</si>
  <si>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</si>
  <si>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</si>
  <si>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</si>
  <si>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</si>
  <si>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</si>
  <si>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</si>
  <si>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</si>
  <si>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</si>
  <si>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</si>
  <si>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</si>
  <si>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</si>
  <si>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</si>
  <si>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</si>
  <si>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</si>
  <si>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</si>
  <si>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</si>
  <si>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</si>
  <si>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</si>
  <si>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</si>
  <si>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</si>
  <si>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</si>
  <si>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</si>
  <si>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</si>
  <si>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</si>
  <si>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</si>
  <si>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</si>
  <si>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</si>
  <si>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</si>
  <si>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</si>
  <si>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</si>
  <si>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</si>
  <si>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</si>
  <si>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</si>
  <si>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</si>
  <si>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</si>
  <si>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</si>
  <si>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</si>
  <si>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</si>
  <si>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</si>
  <si>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</si>
  <si>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</si>
  <si>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</si>
  <si>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</si>
  <si>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</si>
  <si>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</si>
  <si>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</si>
  <si>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</si>
  <si>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</si>
  <si>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</si>
  <si>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</si>
  <si>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</si>
  <si>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</si>
  <si>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</si>
  <si>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</si>
  <si>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</si>
  <si>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</si>
  <si>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</si>
  <si>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</si>
  <si>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</si>
  <si>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</si>
  <si>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</si>
  <si>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</si>
  <si>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</si>
  <si>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</si>
  <si>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</si>
  <si>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</si>
  <si>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</si>
  <si>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</si>
  <si>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</si>
  <si>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</si>
  <si>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</si>
  <si>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</si>
  <si>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</si>
  <si>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</si>
  <si>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</si>
  <si>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</si>
  <si>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</si>
  <si>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</si>
  <si>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</si>
  <si>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</si>
  <si>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</si>
  <si>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</si>
  <si>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</si>
  <si>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</si>
  <si>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</si>
  <si>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</si>
  <si>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</si>
  <si>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</si>
  <si>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</si>
  <si>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</si>
  <si>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</si>
  <si>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</si>
  <si>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</si>
  <si>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</si>
  <si>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</si>
  <si>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</si>
  <si>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</si>
  <si>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</si>
  <si>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</si>
  <si>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</si>
  <si>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</si>
  <si>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</si>
  <si>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</si>
  <si>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</si>
  <si>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</si>
  <si>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</si>
  <si>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</si>
  <si>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</si>
  <si>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</si>
  <si>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</si>
  <si>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</si>
  <si>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</si>
  <si>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</si>
  <si>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</si>
  <si>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</si>
  <si>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</si>
  <si>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</si>
  <si>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</si>
  <si>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</si>
  <si>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</si>
  <si>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</si>
  <si>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</si>
  <si>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</si>
  <si>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</si>
  <si>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</si>
  <si>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</si>
  <si>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</si>
  <si>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</si>
  <si>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</si>
  <si>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</si>
  <si>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</si>
  <si>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</si>
  <si>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</si>
  <si>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</si>
  <si>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</si>
  <si>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</si>
  <si>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</si>
  <si>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</si>
  <si>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</si>
  <si>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</si>
  <si>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</si>
  <si>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</si>
  <si>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</si>
  <si>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</si>
  <si>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</si>
  <si>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</si>
  <si>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</si>
  <si>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</si>
  <si>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</si>
  <si>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</si>
  <si>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</si>
  <si>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</si>
  <si>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</si>
  <si>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</si>
  <si>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</si>
  <si>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</si>
  <si>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</si>
  <si>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</si>
  <si>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</si>
  <si>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</si>
  <si>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</si>
  <si>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</si>
  <si>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</si>
  <si>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</si>
  <si>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</si>
  <si>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</si>
  <si>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</si>
  <si>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</si>
  <si>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</si>
  <si>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</si>
  <si>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</si>
  <si>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</si>
  <si>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</si>
  <si>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</si>
  <si>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</si>
  <si>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</si>
  <si>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</si>
  <si>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</si>
  <si>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</si>
  <si>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</si>
  <si>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</si>
  <si>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</si>
  <si>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</si>
  <si>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</si>
  <si>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</si>
  <si>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</si>
  <si>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</si>
  <si>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</si>
  <si>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</si>
  <si>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</si>
  <si>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</si>
  <si>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</si>
  <si>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</si>
  <si>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</si>
  <si>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</si>
  <si>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</si>
  <si>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</si>
  <si>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</si>
  <si>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</si>
  <si>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</si>
  <si>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</si>
  <si>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</si>
  <si>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</si>
  <si>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</si>
  <si>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</si>
  <si>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</si>
  <si>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</si>
  <si>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</si>
  <si>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</si>
  <si>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</si>
  <si>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</si>
  <si>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</si>
  <si>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</si>
  <si>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</si>
  <si>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</si>
  <si>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</si>
  <si>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</si>
  <si>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</si>
  <si>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</si>
  <si>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</si>
  <si>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</si>
  <si>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</si>
  <si>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</si>
  <si>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</si>
  <si>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</si>
  <si>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</si>
  <si>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</si>
  <si>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</si>
  <si>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</si>
  <si>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</si>
  <si>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</si>
  <si>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</si>
  <si>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</si>
  <si>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</si>
  <si>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</si>
  <si>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</si>
  <si>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</si>
  <si>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</si>
  <si>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</si>
  <si>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</si>
  <si>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</si>
  <si>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</si>
  <si>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</si>
  <si>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</si>
  <si>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</si>
  <si>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</si>
  <si>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</si>
  <si>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</si>
  <si>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</si>
  <si>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</si>
  <si>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</si>
  <si>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</si>
  <si>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</si>
  <si>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</si>
  <si>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</si>
  <si>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</si>
  <si>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</si>
  <si>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</si>
  <si>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</si>
  <si>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</si>
  <si>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</si>
  <si>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</si>
  <si>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</si>
  <si>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</si>
  <si>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</si>
  <si>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</si>
  <si>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</si>
  <si>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</si>
  <si>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</si>
  <si>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</si>
  <si>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</si>
  <si>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</si>
  <si>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</si>
  <si>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</si>
  <si>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</si>
  <si>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</si>
  <si>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</si>
  <si>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</si>
  <si>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</si>
  <si>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</si>
  <si>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</si>
  <si>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</si>
  <si>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</si>
  <si>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</si>
  <si>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</si>
  <si>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</si>
  <si>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</si>
  <si>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</si>
  <si>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</si>
  <si>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</si>
  <si>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</si>
  <si>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</si>
  <si>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</si>
  <si>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</si>
  <si>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</si>
  <si>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</si>
  <si>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</si>
  <si>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</si>
  <si>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</si>
  <si>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</si>
  <si>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</si>
  <si>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</si>
  <si>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</si>
  <si>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</si>
  <si>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</si>
  <si>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</si>
  <si>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</si>
  <si>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</si>
  <si>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</si>
  <si>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</si>
  <si>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</si>
  <si>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</si>
  <si>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</si>
  <si>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</si>
  <si>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</si>
  <si>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</si>
  <si>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</si>
  <si>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</si>
  <si>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</si>
  <si>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</si>
  <si>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</si>
  <si>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</si>
  <si>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</si>
  <si>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</si>
  <si>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</si>
  <si>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</si>
  <si>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</si>
  <si>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</si>
  <si>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</si>
  <si>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</si>
  <si>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</si>
  <si>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</si>
  <si>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</si>
  <si>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</si>
  <si>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</si>
  <si>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</si>
  <si>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</si>
  <si>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</si>
  <si>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</si>
  <si>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</si>
  <si>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</si>
  <si>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</si>
  <si>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</si>
  <si>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</si>
  <si>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</si>
  <si>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</si>
  <si>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</si>
  <si>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</si>
  <si>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</si>
  <si>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</si>
  <si>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</si>
  <si>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</si>
  <si>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</si>
  <si>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</si>
  <si>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</si>
  <si>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</si>
  <si>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</si>
  <si>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</si>
  <si>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</si>
  <si>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</si>
  <si>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</si>
  <si>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</si>
  <si>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</si>
  <si>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</si>
  <si>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</si>
  <si>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</si>
  <si>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</si>
  <si>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</si>
  <si>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</si>
  <si>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</si>
  <si>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</si>
  <si>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</si>
  <si>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</si>
  <si>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</si>
  <si>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</si>
  <si>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</si>
  <si>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</si>
  <si>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</si>
  <si>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</si>
  <si>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</si>
  <si>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</si>
  <si>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</si>
  <si>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</si>
  <si>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</si>
  <si>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</si>
  <si>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</si>
  <si>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</si>
  <si>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</si>
  <si>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</si>
  <si>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</si>
  <si>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</si>
  <si>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</si>
  <si>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</si>
  <si>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</si>
  <si>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</si>
  <si>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</si>
  <si>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</si>
  <si>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</si>
  <si>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</si>
  <si>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</si>
  <si>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</si>
  <si>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</si>
  <si>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</si>
  <si>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</si>
  <si>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</si>
  <si>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</si>
  <si>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</si>
  <si>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</si>
  <si>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</si>
  <si>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</si>
  <si>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</si>
  <si>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</si>
  <si>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</si>
  <si>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</si>
  <si>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</si>
  <si>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</si>
  <si>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</si>
  <si>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</si>
  <si>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</si>
  <si>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</si>
  <si>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</si>
  <si>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</si>
  <si>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</si>
  <si>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</si>
  <si>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</si>
  <si>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</si>
  <si>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</si>
  <si>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</si>
  <si>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</si>
  <si>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</si>
  <si>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</si>
  <si>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</si>
  <si>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</si>
  <si>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</si>
  <si>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</si>
  <si>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</si>
  <si>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</si>
  <si>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</si>
  <si>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</si>
  <si>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</si>
  <si>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</si>
  <si>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</si>
  <si>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</si>
  <si>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</si>
  <si>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</si>
  <si>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</si>
  <si>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</si>
  <si>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</si>
  <si>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</si>
  <si>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</si>
  <si>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</si>
  <si>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</si>
  <si>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</si>
  <si>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</si>
  <si>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</si>
  <si>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</si>
  <si>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</si>
  <si>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</si>
  <si>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</si>
  <si>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</si>
  <si>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</si>
  <si>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</si>
  <si>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</si>
  <si>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</si>
  <si>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</si>
  <si>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</si>
  <si>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</si>
  <si>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</si>
  <si>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</si>
  <si>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</si>
  <si>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</si>
  <si>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</si>
  <si>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</si>
  <si>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</si>
  <si>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</si>
  <si>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</si>
  <si>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</si>
  <si>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</si>
  <si>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</si>
  <si>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</si>
  <si>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</si>
  <si>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</si>
  <si>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</si>
  <si>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</si>
  <si>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</si>
  <si>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</si>
  <si>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</si>
  <si>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</si>
  <si>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</si>
  <si>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</si>
  <si>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</si>
  <si>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</si>
  <si>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</si>
  <si>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</si>
  <si>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</si>
  <si>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</si>
  <si>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</si>
  <si>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</si>
  <si>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</si>
  <si>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</si>
  <si>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</si>
  <si>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</si>
  <si>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</si>
  <si>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</si>
  <si>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</si>
  <si>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</si>
  <si>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</si>
  <si>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</si>
  <si>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</si>
  <si>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</si>
  <si>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</si>
  <si>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</si>
  <si>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</si>
  <si>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</si>
  <si>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</si>
  <si>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</si>
  <si>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</si>
  <si>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</si>
  <si>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</si>
  <si>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</si>
  <si>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</si>
  <si>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</si>
  <si>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</si>
  <si>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</si>
  <si>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</si>
  <si>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</si>
  <si>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</si>
  <si>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</si>
  <si>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</si>
  <si>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</si>
  <si>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</si>
  <si>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</si>
  <si>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</si>
  <si>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</si>
  <si>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</si>
  <si>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</si>
  <si>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</si>
  <si>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</si>
  <si>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</si>
  <si>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</si>
  <si>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</si>
  <si>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</si>
  <si>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</si>
  <si>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</si>
  <si>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</si>
  <si>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</si>
  <si>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</si>
  <si>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</si>
  <si>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</si>
  <si>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</si>
  <si>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</si>
  <si>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</si>
  <si>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</si>
  <si>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</si>
  <si>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</si>
  <si>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</si>
  <si>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</si>
  <si>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</si>
  <si>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</si>
  <si>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</si>
  <si>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</si>
  <si>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</si>
  <si>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</si>
  <si>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</si>
  <si>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</si>
  <si>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</si>
  <si>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</si>
  <si>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</si>
  <si>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</si>
  <si>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</si>
  <si>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</si>
  <si>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</si>
  <si>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</si>
  <si>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</si>
  <si>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</si>
  <si>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</si>
  <si>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</si>
  <si>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</si>
  <si>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</si>
  <si>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</si>
  <si>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</si>
  <si>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</si>
  <si>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</si>
  <si>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</si>
  <si>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</si>
  <si>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</si>
  <si>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</si>
  <si>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</si>
  <si>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</si>
  <si>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</si>
  <si>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</si>
  <si>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</si>
  <si>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</si>
  <si>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</si>
  <si>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</si>
  <si>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</si>
  <si>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</si>
  <si>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</si>
  <si>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</si>
  <si>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</si>
  <si>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</si>
  <si>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</si>
  <si>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</si>
  <si>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</si>
  <si>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</si>
  <si>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</si>
  <si>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</si>
  <si>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</si>
  <si>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</si>
  <si>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</si>
  <si>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</si>
  <si>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</si>
  <si>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</si>
  <si>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</si>
  <si>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</si>
  <si>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</si>
  <si>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</si>
  <si>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</si>
  <si>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</si>
  <si>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</si>
  <si>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</si>
  <si>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</si>
  <si>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</si>
  <si>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</si>
  <si>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</si>
  <si>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</si>
  <si>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</si>
  <si>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</si>
  <si>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</si>
  <si>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</si>
  <si>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</si>
  <si>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</si>
  <si>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</si>
  <si>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</si>
  <si>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</si>
  <si>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</si>
  <si>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</si>
  <si>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</si>
  <si>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</si>
  <si>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</si>
  <si>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</si>
  <si>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</si>
  <si>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</si>
  <si>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</si>
  <si>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</si>
  <si>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</si>
  <si>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</si>
  <si>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</si>
  <si>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</si>
  <si>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</si>
  <si>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</si>
  <si>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</si>
  <si>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</si>
  <si>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</si>
  <si>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</si>
  <si>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</si>
  <si>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</si>
  <si>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</si>
  <si>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</si>
  <si>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</si>
  <si>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</si>
  <si>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</si>
  <si>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</si>
  <si>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</si>
  <si>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</si>
  <si>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</si>
  <si>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</si>
  <si>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</si>
  <si>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</si>
  <si>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</si>
  <si>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</si>
  <si>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</si>
  <si>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</si>
  <si>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</si>
  <si>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</si>
  <si>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</si>
  <si>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</si>
  <si>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</si>
  <si>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</si>
  <si>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</si>
  <si>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</si>
  <si>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</si>
  <si>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</si>
  <si>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</si>
  <si>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</si>
  <si>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</si>
  <si>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</si>
  <si>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</si>
  <si>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</si>
  <si>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</si>
  <si>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</si>
  <si>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</si>
  <si>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</si>
  <si>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</si>
  <si>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</si>
  <si>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</si>
  <si>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</si>
  <si>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</si>
  <si>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</si>
  <si>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</si>
  <si>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</si>
  <si>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</si>
  <si>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</si>
  <si>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</si>
  <si>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</si>
  <si>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</si>
  <si>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</si>
  <si>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</si>
  <si>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</si>
  <si>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</si>
  <si>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</si>
  <si>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</si>
  <si>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</si>
  <si>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</si>
  <si>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</si>
  <si>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</si>
  <si>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</si>
  <si>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</si>
  <si>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</si>
  <si>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</si>
  <si>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</si>
  <si>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</si>
  <si>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</si>
  <si>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</si>
  <si>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</si>
  <si>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</si>
  <si>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</si>
  <si>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</si>
  <si>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</si>
  <si>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</si>
  <si>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</si>
  <si>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</si>
  <si>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</si>
  <si>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</si>
  <si>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</si>
  <si>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</si>
  <si>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</si>
  <si>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</si>
  <si>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</si>
  <si>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</si>
  <si>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</si>
  <si>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</si>
  <si>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</si>
  <si>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</si>
  <si>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</si>
  <si>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</si>
  <si>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</si>
  <si>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</si>
  <si>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</si>
  <si>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</si>
  <si>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</si>
  <si>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</si>
  <si>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</si>
  <si>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</si>
  <si>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</si>
  <si>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</si>
  <si>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</si>
  <si>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</si>
  <si>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</si>
  <si>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</si>
  <si>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</si>
  <si>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</si>
  <si>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</si>
  <si>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</si>
  <si>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</si>
  <si>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</si>
  <si>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</si>
  <si>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</si>
  <si>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</si>
  <si>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</si>
  <si>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</si>
  <si>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</si>
  <si>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</si>
  <si>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</si>
  <si>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</si>
  <si>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</si>
  <si>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</si>
  <si>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</si>
  <si>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</si>
  <si>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</si>
  <si>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</si>
  <si>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</si>
  <si>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</si>
  <si>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</si>
  <si>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</si>
  <si>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</si>
  <si>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</si>
  <si>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</si>
  <si>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</si>
  <si>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</si>
  <si>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</si>
  <si>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</si>
  <si>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</si>
  <si>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</si>
  <si>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</si>
  <si>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</si>
  <si>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</si>
  <si>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</si>
  <si>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</si>
  <si>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</si>
  <si>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</si>
  <si>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</si>
  <si>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</si>
  <si>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</si>
  <si>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</si>
  <si>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</si>
  <si>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</si>
  <si>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</si>
  <si>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</si>
  <si>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</si>
  <si>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</si>
  <si>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</si>
  <si>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</si>
  <si>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</si>
  <si>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</si>
  <si>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</si>
  <si>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</si>
  <si>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</si>
  <si>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</si>
  <si>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</si>
  <si>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</si>
  <si>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</si>
  <si>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</si>
  <si>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</si>
  <si>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</si>
  <si>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</si>
  <si>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</si>
  <si>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</si>
  <si>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</si>
  <si>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</si>
  <si>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</si>
  <si>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</si>
  <si>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</si>
  <si>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</si>
  <si>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</si>
  <si>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</si>
  <si>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</si>
  <si>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</si>
  <si>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</si>
  <si>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</si>
  <si>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</si>
  <si>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</si>
  <si>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</si>
  <si>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</si>
  <si>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</si>
  <si>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</si>
  <si>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</si>
  <si>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</si>
  <si>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</si>
  <si>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</si>
  <si>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</si>
  <si>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</si>
  <si>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</si>
  <si>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</si>
  <si>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</si>
  <si>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</si>
  <si>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</si>
  <si>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</si>
  <si>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</si>
  <si>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</si>
  <si>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</si>
  <si>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</si>
  <si>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</si>
  <si>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</si>
  <si>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</si>
  <si>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</si>
  <si>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</si>
  <si>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</si>
  <si>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</si>
  <si>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</si>
  <si>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</si>
  <si>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</si>
  <si>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</si>
  <si>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</si>
  <si>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</si>
  <si>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</si>
  <si>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</si>
  <si>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</si>
  <si>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</si>
  <si>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</si>
  <si>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</si>
  <si>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</si>
  <si>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</si>
  <si>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</si>
  <si>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</si>
  <si>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</si>
  <si>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</si>
  <si>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</si>
  <si>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</si>
  <si>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</si>
  <si>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</si>
  <si>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</si>
  <si>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</si>
  <si>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</si>
  <si>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</si>
  <si>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</si>
  <si>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</si>
  <si>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</si>
  <si>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</si>
  <si>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</si>
  <si>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</si>
  <si>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</si>
  <si>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</si>
  <si>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</si>
  <si>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</si>
  <si>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</si>
  <si>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</si>
  <si>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</si>
  <si>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</si>
  <si>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</si>
  <si>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</si>
  <si>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</si>
  <si>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</si>
  <si>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</si>
  <si>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</si>
  <si>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</si>
  <si>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</si>
  <si>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</si>
  <si>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</si>
  <si>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</si>
  <si>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</si>
  <si>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</si>
  <si>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</si>
  <si>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</si>
  <si>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</si>
  <si>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</si>
  <si>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</si>
  <si>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</si>
  <si>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</si>
  <si>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</si>
  <si>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</si>
  <si>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</si>
  <si>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</si>
  <si>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</si>
  <si>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</si>
  <si>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</si>
  <si>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</si>
  <si>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</si>
  <si>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</si>
  <si>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</si>
  <si>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</si>
  <si>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</si>
  <si>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</si>
  <si>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</si>
  <si>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</si>
  <si>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</si>
  <si>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</si>
  <si>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</si>
  <si>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</si>
  <si>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</si>
  <si>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</si>
  <si>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</si>
  <si>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</si>
  <si>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</si>
  <si>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</si>
  <si>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</si>
  <si>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</si>
  <si>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</si>
  <si>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</si>
  <si>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</si>
  <si>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</si>
  <si>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</si>
  <si>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</si>
  <si>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</si>
  <si>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</si>
  <si>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</si>
  <si>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</si>
  <si>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</si>
  <si>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</si>
  <si>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</si>
  <si>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</si>
  <si>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</si>
  <si>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</si>
  <si>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</si>
  <si>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</si>
  <si>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</si>
  <si>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</si>
  <si>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</si>
  <si>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</si>
  <si>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</si>
  <si>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</si>
  <si>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</si>
  <si>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</si>
  <si>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</si>
  <si>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</si>
  <si>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</si>
  <si>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</si>
  <si>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</si>
  <si>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</si>
  <si>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</si>
  <si>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</si>
  <si>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</si>
  <si>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</si>
  <si>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</si>
  <si>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</si>
  <si>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</si>
  <si>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</si>
  <si>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</si>
  <si>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</si>
  <si>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</si>
  <si>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</si>
  <si>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</si>
  <si>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</si>
  <si>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</si>
  <si>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</si>
  <si>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</si>
  <si>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</si>
  <si>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</si>
  <si>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</si>
  <si>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</si>
  <si>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</si>
  <si>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</si>
  <si>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</si>
  <si>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</si>
  <si>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</si>
  <si>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</si>
  <si>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</si>
  <si>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</si>
  <si>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</si>
  <si>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</si>
  <si>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</si>
  <si>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</si>
  <si>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</si>
  <si>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</si>
  <si>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</si>
  <si>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</si>
  <si>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</si>
  <si>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</si>
  <si>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</si>
  <si>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</si>
  <si>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</si>
  <si>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</si>
  <si>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</si>
  <si>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</si>
  <si>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</si>
  <si>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</si>
  <si>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</si>
  <si>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</si>
  <si>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</si>
  <si>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</si>
  <si>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</si>
  <si>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</si>
  <si>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</si>
  <si>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</si>
  <si>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</si>
  <si>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</si>
  <si>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</si>
  <si>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</si>
  <si>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</si>
  <si>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</si>
  <si>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</si>
  <si>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</si>
  <si>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</si>
  <si>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</si>
  <si>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</si>
  <si>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</si>
  <si>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</si>
  <si>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</si>
  <si>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</si>
  <si>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</si>
  <si>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</si>
  <si>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</si>
  <si>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</si>
  <si>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</si>
  <si>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</si>
  <si>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</si>
  <si>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</si>
  <si>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</si>
  <si>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</si>
  <si>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</si>
  <si>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</si>
  <si>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</si>
  <si>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</si>
  <si>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</si>
  <si>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</si>
  <si>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</si>
  <si>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</si>
  <si>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</si>
  <si>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</si>
  <si>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</si>
  <si>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</si>
  <si>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</si>
  <si>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</si>
  <si>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</si>
  <si>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</si>
  <si>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</si>
  <si>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</si>
  <si>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</si>
  <si>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</si>
  <si>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</si>
  <si>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</si>
  <si>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</si>
  <si>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</si>
  <si>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</si>
  <si>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</si>
  <si>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</si>
  <si>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</si>
  <si>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</si>
  <si>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</si>
  <si>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</si>
  <si>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</si>
  <si>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</si>
  <si>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</si>
  <si>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</si>
  <si>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</si>
  <si>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</si>
  <si>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</si>
  <si>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</si>
  <si>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</si>
  <si>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</si>
  <si>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</si>
  <si>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</si>
  <si>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</si>
  <si>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</si>
  <si>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</si>
  <si>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</si>
  <si>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</si>
  <si>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</si>
  <si>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</si>
  <si>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</si>
  <si>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</si>
  <si>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</si>
  <si>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</si>
  <si>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</si>
  <si>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</si>
  <si>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</si>
  <si>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</si>
  <si>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</si>
  <si>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</si>
  <si>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</si>
  <si>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</si>
  <si>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</si>
  <si>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</si>
  <si>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</si>
  <si>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</si>
  <si>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</si>
  <si>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</si>
  <si>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</si>
  <si>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</si>
  <si>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</si>
  <si>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</si>
  <si>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</si>
  <si>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</si>
  <si>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</si>
  <si>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</si>
  <si>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</si>
  <si>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</si>
  <si>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</si>
  <si>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</si>
  <si>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</si>
  <si>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</si>
  <si>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</si>
  <si>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</si>
  <si>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</si>
  <si>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</si>
  <si>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</si>
  <si>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</si>
  <si>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</si>
  <si>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</si>
  <si>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</si>
  <si>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</si>
  <si>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</si>
  <si>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</si>
  <si>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</si>
  <si>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</si>
  <si>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</si>
  <si>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</si>
  <si>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</si>
  <si>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</si>
  <si>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</si>
  <si>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</si>
  <si>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</si>
  <si>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</si>
  <si>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</si>
  <si>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</si>
  <si>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</si>
  <si>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</si>
  <si>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</si>
  <si>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</si>
  <si>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</si>
  <si>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</si>
  <si>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</si>
  <si>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</si>
  <si>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</si>
  <si>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</si>
  <si>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</si>
  <si>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</si>
  <si>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</si>
  <si>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</si>
  <si>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</si>
  <si>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</si>
  <si>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</si>
  <si>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</si>
  <si>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</si>
  <si>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</si>
  <si>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</si>
  <si>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</si>
  <si>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</si>
  <si>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</si>
  <si>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</si>
  <si>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</si>
  <si>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</si>
  <si>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</si>
  <si>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</si>
  <si>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</si>
  <si>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</si>
  <si>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</si>
  <si>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</si>
  <si>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</si>
  <si>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</si>
  <si>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</si>
  <si>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</si>
  <si>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</si>
  <si>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</si>
  <si>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</si>
  <si>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</si>
  <si>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</si>
  <si>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</si>
  <si>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</si>
  <si>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</si>
  <si>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</si>
  <si>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</si>
  <si>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</si>
  <si>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</si>
  <si>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</si>
  <si>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</si>
  <si>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</si>
  <si>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</si>
  <si>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</si>
  <si>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</si>
  <si>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</si>
  <si>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</si>
  <si>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</si>
  <si>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</si>
  <si>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</si>
  <si>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</si>
  <si>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</si>
  <si>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</si>
  <si>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</si>
  <si>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</si>
  <si>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</si>
  <si>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</si>
  <si>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</si>
  <si>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</si>
  <si>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</si>
  <si>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</si>
  <si>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</si>
  <si>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</si>
  <si>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</si>
  <si>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</si>
  <si>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</si>
  <si>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</si>
  <si>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</si>
  <si>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</si>
  <si>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</si>
  <si>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</si>
  <si>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</si>
  <si>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</si>
  <si>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</si>
  <si>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</si>
  <si>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</si>
  <si>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</si>
  <si>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</si>
  <si>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</si>
  <si>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</si>
  <si>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</si>
  <si>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</si>
  <si>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</si>
  <si>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</si>
  <si>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</si>
  <si>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</si>
  <si>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</si>
  <si>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</si>
  <si>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</si>
  <si>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</si>
  <si>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</si>
  <si>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</si>
  <si>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</si>
  <si>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</si>
  <si>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</si>
  <si>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</si>
  <si>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</si>
  <si>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</si>
  <si>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</si>
  <si>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</si>
  <si>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</si>
  <si>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</si>
  <si>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</si>
  <si>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</si>
  <si>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</si>
  <si>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</si>
  <si>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</si>
  <si>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</si>
  <si>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</si>
  <si>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</si>
  <si>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</si>
  <si>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</si>
  <si>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</si>
  <si>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</si>
  <si>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</si>
  <si>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</si>
  <si>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</si>
  <si>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</si>
  <si>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</si>
  <si>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</si>
  <si>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</si>
  <si>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</si>
  <si>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</si>
  <si>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</si>
  <si>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</si>
  <si>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</si>
  <si>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</si>
  <si>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</si>
  <si>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</si>
  <si>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</si>
  <si>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</si>
  <si>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</si>
  <si>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</si>
  <si>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</si>
  <si>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</si>
  <si>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</si>
  <si>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</si>
  <si>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</si>
  <si>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</si>
  <si>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</si>
  <si>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</si>
  <si>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</si>
  <si>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</si>
  <si>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</si>
  <si>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</si>
  <si>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</si>
  <si>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</si>
  <si>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</si>
  <si>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</si>
  <si>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</si>
  <si>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</si>
  <si>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</si>
  <si>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</si>
  <si>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</si>
  <si>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</si>
  <si>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</si>
  <si>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</si>
  <si>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</si>
  <si>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</si>
  <si>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</si>
  <si>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</si>
  <si>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</si>
  <si>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</si>
  <si>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</si>
  <si>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</si>
  <si>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</si>
  <si>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</si>
  <si>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</si>
  <si>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</si>
  <si>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</si>
  <si>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</si>
  <si>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</si>
  <si>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</si>
  <si>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</si>
  <si>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</si>
  <si>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</si>
  <si>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</si>
  <si>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</si>
  <si>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</si>
  <si>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</si>
  <si>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</si>
  <si>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</si>
  <si>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</si>
  <si>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</si>
  <si>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</si>
  <si>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</si>
  <si>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</si>
  <si>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</si>
  <si>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</si>
  <si>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</si>
  <si>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</si>
  <si>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</si>
  <si>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</si>
  <si>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</si>
  <si>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</si>
  <si>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</si>
  <si>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</si>
  <si>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</si>
  <si>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</si>
  <si>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</si>
  <si>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</si>
  <si>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</si>
  <si>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</si>
  <si>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</si>
  <si>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</si>
  <si>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</si>
  <si>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</si>
  <si>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</si>
  <si>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</si>
  <si>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</si>
  <si>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</si>
  <si>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</si>
  <si>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</si>
  <si>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</si>
  <si>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</si>
  <si>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</si>
  <si>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</si>
  <si>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</si>
  <si>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</si>
  <si>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</si>
  <si>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</si>
  <si>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</si>
  <si>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</si>
  <si>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</si>
  <si>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</si>
  <si>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</si>
  <si>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</si>
  <si>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</si>
  <si>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</si>
  <si>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</si>
  <si>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</si>
  <si>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</si>
  <si>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</si>
  <si>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</si>
  <si>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</si>
  <si>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</si>
  <si>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</si>
  <si>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</si>
  <si>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</si>
  <si>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</si>
  <si>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</si>
  <si>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</si>
  <si>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</si>
  <si>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</si>
  <si>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</si>
  <si>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</si>
  <si>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</si>
  <si>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</si>
  <si>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</si>
  <si>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</si>
  <si>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</si>
  <si>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</si>
  <si>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</si>
  <si>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</si>
  <si>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</si>
  <si>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</si>
  <si>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</si>
  <si>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</si>
  <si>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</si>
  <si>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</si>
  <si>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</si>
  <si>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</si>
  <si>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</si>
  <si>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</si>
  <si>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</si>
  <si>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</si>
  <si>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</si>
  <si>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</si>
  <si>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</si>
  <si>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</si>
  <si>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</si>
  <si>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</si>
  <si>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</si>
  <si>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</si>
  <si>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</si>
  <si>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</si>
  <si>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</si>
  <si>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</si>
  <si>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</si>
  <si>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</si>
  <si>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</si>
  <si>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</si>
  <si>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</si>
  <si>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</si>
  <si>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</si>
  <si>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</si>
  <si>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</si>
  <si>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</si>
  <si>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</si>
  <si>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</si>
  <si>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</si>
  <si>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</si>
  <si>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</si>
  <si>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</si>
  <si>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</si>
  <si>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</si>
  <si>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</si>
  <si>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</si>
  <si>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</si>
  <si>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</si>
  <si>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</si>
  <si>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</si>
  <si>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</si>
  <si>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</si>
  <si>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</si>
  <si>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</si>
  <si>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</si>
  <si>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</si>
  <si>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</si>
  <si>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</si>
  <si>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</si>
  <si>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</si>
  <si>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</si>
  <si>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</si>
  <si>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</si>
  <si>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</si>
  <si>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</si>
  <si>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</si>
  <si>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</si>
  <si>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</si>
  <si>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</si>
  <si>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</si>
  <si>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</si>
  <si>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</si>
  <si>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</si>
  <si>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</si>
  <si>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</si>
  <si>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</si>
  <si>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</si>
  <si>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</si>
  <si>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</si>
  <si>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</si>
  <si>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</si>
  <si>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</si>
  <si>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</si>
  <si>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</si>
  <si>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</si>
  <si>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</si>
  <si>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</si>
  <si>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</si>
  <si>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</si>
  <si>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</si>
  <si>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</si>
  <si>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</si>
  <si>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</si>
  <si>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</si>
  <si>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</si>
  <si>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</si>
  <si>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</si>
  <si>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</si>
  <si>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</si>
  <si>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</si>
  <si>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</si>
  <si>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</si>
  <si>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</si>
  <si>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</si>
  <si>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</si>
  <si>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</si>
  <si>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</si>
  <si>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</si>
  <si>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</si>
  <si>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</si>
  <si>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</si>
  <si>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</si>
  <si>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</si>
  <si>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</si>
  <si>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</si>
  <si>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</si>
  <si>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</si>
  <si>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</si>
  <si>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</si>
  <si>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</si>
  <si>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</si>
  <si>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</si>
  <si>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</si>
  <si>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</si>
  <si>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</si>
  <si>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</si>
  <si>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</si>
  <si>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</si>
  <si>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</si>
  <si>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</si>
  <si>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</si>
  <si>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</si>
  <si>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</si>
  <si>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</si>
  <si>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</si>
  <si>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</si>
  <si>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</si>
  <si>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</si>
  <si>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</si>
  <si>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</si>
  <si>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</si>
  <si>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</si>
  <si>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</si>
  <si>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</si>
  <si>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</si>
  <si>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</si>
  <si>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</si>
  <si>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</si>
  <si>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</si>
  <si>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</si>
  <si>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</si>
  <si>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</si>
  <si>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</si>
  <si>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</si>
  <si>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</si>
  <si>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</si>
  <si>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</si>
  <si>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</si>
  <si>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</si>
  <si>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</si>
  <si>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</si>
  <si>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</si>
  <si>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</si>
  <si>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</si>
  <si>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</si>
  <si>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</si>
  <si>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</si>
  <si>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</si>
  <si>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</si>
  <si>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</si>
  <si>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</si>
  <si>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</si>
  <si>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</si>
  <si>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</si>
  <si>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</si>
  <si>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</si>
  <si>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</si>
  <si>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</si>
  <si>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</si>
  <si>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</si>
  <si>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</si>
  <si>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</si>
  <si>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</si>
  <si>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</si>
  <si>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</si>
  <si>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</si>
  <si>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</si>
  <si>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</si>
  <si>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</si>
  <si>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</si>
  <si>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</si>
  <si>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</si>
  <si>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</si>
  <si>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</si>
  <si>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</si>
  <si>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</si>
  <si>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</si>
  <si>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</si>
  <si>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</si>
  <si>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</si>
  <si>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</si>
  <si>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</si>
  <si>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</si>
  <si>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</si>
  <si>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</si>
  <si>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</si>
  <si>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</si>
  <si>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</si>
  <si>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</si>
  <si>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</si>
  <si>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</si>
  <si>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</si>
  <si>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</si>
  <si>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</si>
  <si>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</si>
  <si>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</si>
  <si>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</si>
  <si>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</si>
  <si>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</si>
  <si>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</si>
  <si>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</si>
  <si>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</si>
  <si>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</si>
  <si>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</si>
  <si>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</si>
  <si>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</si>
  <si>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</si>
  <si>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</si>
  <si>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</si>
  <si>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</si>
  <si>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</si>
  <si>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</si>
  <si>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</si>
  <si>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</si>
  <si>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</si>
  <si>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</si>
  <si>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</si>
  <si>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</si>
  <si>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</si>
  <si>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</si>
  <si>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</si>
  <si>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</si>
  <si>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</si>
  <si>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</si>
  <si>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</si>
  <si>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</si>
  <si>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</si>
  <si>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</si>
  <si>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</si>
  <si>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</si>
  <si>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</si>
  <si>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</si>
  <si>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</si>
  <si>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</si>
  <si>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</si>
  <si>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</si>
  <si>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</si>
  <si>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</si>
  <si>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</si>
  <si>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</si>
  <si>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</si>
  <si>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</si>
  <si>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</si>
  <si>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</si>
  <si>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</si>
  <si>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</si>
  <si>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</si>
  <si>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</si>
  <si>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</si>
  <si>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</si>
  <si>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</si>
  <si>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</si>
  <si>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</si>
  <si>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</si>
  <si>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</si>
  <si>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</si>
  <si>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</si>
  <si>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</si>
  <si>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</si>
  <si>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</si>
  <si>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</si>
  <si>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</si>
  <si>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</si>
  <si>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</si>
  <si>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</si>
  <si>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</si>
  <si>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</si>
  <si>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</si>
  <si>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</si>
  <si>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</si>
  <si>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</si>
  <si>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</si>
  <si>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</si>
  <si>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</si>
  <si>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</si>
  <si>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</si>
  <si>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</si>
  <si>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</si>
  <si>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</si>
  <si>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</si>
  <si>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</si>
  <si>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</si>
  <si>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</si>
  <si>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</si>
  <si>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</si>
  <si>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</si>
  <si>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</si>
  <si>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</si>
  <si>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</si>
  <si>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</si>
  <si>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</si>
  <si>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</si>
  <si>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</si>
  <si>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</si>
  <si>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</si>
  <si>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</si>
  <si>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</si>
  <si>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</si>
  <si>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</si>
  <si>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</si>
  <si>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</si>
  <si>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</si>
  <si>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</si>
  <si>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</si>
  <si>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</si>
  <si>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</si>
  <si>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</si>
  <si>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</si>
  <si>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</si>
  <si>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</si>
  <si>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</si>
  <si>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</si>
  <si>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</si>
  <si>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</si>
  <si>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</si>
  <si>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</si>
  <si>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</si>
  <si>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</si>
  <si>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</si>
  <si>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</si>
  <si>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</si>
  <si>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</si>
  <si>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</si>
  <si>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</si>
  <si>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</si>
  <si>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</si>
  <si>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</si>
  <si>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</si>
  <si>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</si>
  <si>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</si>
  <si>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</si>
  <si>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</si>
  <si>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</si>
  <si>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</si>
  <si>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</si>
  <si>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</si>
  <si>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</si>
  <si>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</si>
  <si>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</si>
  <si>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</si>
  <si>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</si>
  <si>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</si>
  <si>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</si>
  <si>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</si>
  <si>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</si>
  <si>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</si>
  <si>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</si>
  <si>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</si>
  <si>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</si>
  <si>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</si>
  <si>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</si>
  <si>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</si>
  <si>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</si>
  <si>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</si>
  <si>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</si>
  <si>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</si>
  <si>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</si>
  <si>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</si>
  <si>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</si>
  <si>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</si>
  <si>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</si>
  <si>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</si>
  <si>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</si>
  <si>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</si>
  <si>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</si>
  <si>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</si>
  <si>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</si>
  <si>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</si>
  <si>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</si>
  <si>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</si>
  <si>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</si>
  <si>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</si>
  <si>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</si>
  <si>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</si>
  <si>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</si>
  <si>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</si>
  <si>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</si>
  <si>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</si>
  <si>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</si>
  <si>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</si>
  <si>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</si>
  <si>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</si>
  <si>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</si>
  <si>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</si>
  <si>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</si>
  <si>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</si>
  <si>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</si>
  <si>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</si>
  <si>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</si>
  <si>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</si>
  <si>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</si>
  <si>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</si>
  <si>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</si>
  <si>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</si>
  <si>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</si>
  <si>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</si>
  <si>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</si>
  <si>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</si>
  <si>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</si>
  <si>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</si>
  <si>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</si>
  <si>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</si>
  <si>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</si>
  <si>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</si>
  <si>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</si>
  <si>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</si>
  <si>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</si>
  <si>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</si>
  <si>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</si>
  <si>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</si>
  <si>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</si>
  <si>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</si>
  <si>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</si>
  <si>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</si>
  <si>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</si>
  <si>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</si>
  <si>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</si>
  <si>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</si>
  <si>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</si>
  <si>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</si>
  <si>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</si>
  <si>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</si>
  <si>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</si>
  <si>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</si>
  <si>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</si>
  <si>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</si>
  <si>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</si>
  <si>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</si>
  <si>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</si>
  <si>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</si>
  <si>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</si>
  <si>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</si>
  <si>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</si>
  <si>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</si>
  <si>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</si>
  <si>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</si>
  <si>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</si>
  <si>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</si>
  <si>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</si>
  <si>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</si>
  <si>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</si>
  <si>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</si>
  <si>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</si>
  <si>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</si>
  <si>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</si>
  <si>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</si>
  <si>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</si>
  <si>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</si>
  <si>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</si>
  <si>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</si>
  <si>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</si>
  <si>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</si>
  <si>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</si>
  <si>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</si>
  <si>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</si>
  <si>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</si>
  <si>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</si>
  <si>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</si>
  <si>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</si>
  <si>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</si>
  <si>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</si>
  <si>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</si>
  <si>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</si>
  <si>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</si>
  <si>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</si>
  <si>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</si>
  <si>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</si>
  <si>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</si>
  <si>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</si>
  <si>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</si>
  <si>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</si>
  <si>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</si>
  <si>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</si>
  <si>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</si>
  <si>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</si>
  <si>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</si>
  <si>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</si>
  <si>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</si>
  <si>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</si>
  <si>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</si>
  <si>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</si>
  <si>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</si>
  <si>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</si>
  <si>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</si>
  <si>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</si>
  <si>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</si>
  <si>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</si>
  <si>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</si>
  <si>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</si>
  <si>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</si>
  <si>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</si>
  <si>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</si>
  <si>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</si>
  <si>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</si>
  <si>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</si>
  <si>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</si>
  <si>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</si>
  <si>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</si>
  <si>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</si>
  <si>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</si>
  <si>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</si>
  <si>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</si>
  <si>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</si>
  <si>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</si>
  <si>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</si>
  <si>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</si>
  <si>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</si>
  <si>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</si>
  <si>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</si>
  <si>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</si>
  <si>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</si>
  <si>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</si>
  <si>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</si>
  <si>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</si>
  <si>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</si>
  <si>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</si>
  <si>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</si>
  <si>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</si>
  <si>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</si>
  <si>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</si>
  <si>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</si>
  <si>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</si>
  <si>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</si>
  <si>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</si>
  <si>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</si>
  <si>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</si>
  <si>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</si>
  <si>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</si>
  <si>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</si>
  <si>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</si>
  <si>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</si>
  <si>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</si>
  <si>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</si>
  <si>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</si>
  <si>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</si>
  <si>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</si>
  <si>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</si>
  <si>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</si>
  <si>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</si>
  <si>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</si>
  <si>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</si>
  <si>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</si>
  <si>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</si>
  <si>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</si>
  <si>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</si>
  <si>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</si>
  <si>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</si>
  <si>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</si>
  <si>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</si>
  <si>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</si>
  <si>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</si>
  <si>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</si>
  <si>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</si>
  <si>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</si>
  <si>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</si>
  <si>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</si>
  <si>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</si>
  <si>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</si>
  <si>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</si>
  <si>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</si>
  <si>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</si>
  <si>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</si>
  <si>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</si>
  <si>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</si>
  <si>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</si>
  <si>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</si>
  <si>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</si>
  <si>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</si>
  <si>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</si>
  <si>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</si>
  <si>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</si>
  <si>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</si>
  <si>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</si>
  <si>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</si>
  <si>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</si>
  <si>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</si>
  <si>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</si>
  <si>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</si>
  <si>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</si>
  <si>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</si>
  <si>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</si>
  <si>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</si>
  <si>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</si>
  <si>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</si>
  <si>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</si>
  <si>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</si>
  <si>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</si>
  <si>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</si>
  <si>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</si>
  <si>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</si>
  <si>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</si>
  <si>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</si>
  <si>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</si>
  <si>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</si>
  <si>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</si>
  <si>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</si>
  <si>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</si>
  <si>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</si>
  <si>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</si>
  <si>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</si>
  <si>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</si>
  <si>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</si>
  <si>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</si>
  <si>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</si>
  <si>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</si>
  <si>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</si>
  <si>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</si>
  <si>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</si>
  <si>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</si>
  <si>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</si>
  <si>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</si>
  <si>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</si>
  <si>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</si>
  <si>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</si>
  <si>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</si>
  <si>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</si>
  <si>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</si>
  <si>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</si>
  <si>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</si>
  <si>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</si>
  <si>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</si>
  <si>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</si>
  <si>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</si>
  <si>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</si>
  <si>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</si>
  <si>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</si>
  <si>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</si>
  <si>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</si>
  <si>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</si>
  <si>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</si>
  <si>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</si>
  <si>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</si>
  <si>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</si>
  <si>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</si>
  <si>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</si>
  <si>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</si>
  <si>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</si>
  <si>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</si>
  <si>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</si>
  <si>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</si>
  <si>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</si>
  <si>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</si>
  <si>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</si>
  <si>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</si>
  <si>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</si>
  <si>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</si>
  <si>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</si>
  <si>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</si>
  <si>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</si>
  <si>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</si>
  <si>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</si>
  <si>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</si>
  <si>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</si>
  <si>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</si>
  <si>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</si>
  <si>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</si>
  <si>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</si>
  <si>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</si>
  <si>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</si>
  <si>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</si>
  <si>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</si>
  <si>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</si>
  <si>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</si>
  <si>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</si>
  <si>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</si>
  <si>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</si>
  <si>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</si>
  <si>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</si>
  <si>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</si>
  <si>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</si>
  <si>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</si>
  <si>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</si>
  <si>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</si>
  <si>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</si>
  <si>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</si>
  <si>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</si>
  <si>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</si>
  <si>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</si>
  <si>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</si>
  <si>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</si>
  <si>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</si>
  <si>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</si>
  <si>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</si>
  <si>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</si>
  <si>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</si>
  <si>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</si>
  <si>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</si>
  <si>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</si>
  <si>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</si>
  <si>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</si>
  <si>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</si>
  <si>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</si>
  <si>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</si>
  <si>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</si>
  <si>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</si>
  <si>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</si>
  <si>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</si>
  <si>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</si>
  <si>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</si>
  <si>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</si>
  <si>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</si>
  <si>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</si>
  <si>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</si>
  <si>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</si>
  <si>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</si>
  <si>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</si>
  <si>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</si>
  <si>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</si>
  <si>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</si>
  <si>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</si>
  <si>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</si>
  <si>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</si>
  <si>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</si>
  <si>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</si>
  <si>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</si>
  <si>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</si>
  <si>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</si>
  <si>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</si>
  <si>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</si>
  <si>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</si>
  <si>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</si>
  <si>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</si>
  <si>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</si>
  <si>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</si>
  <si>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</si>
  <si>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</si>
  <si>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</si>
  <si>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</si>
  <si>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</si>
  <si>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</si>
  <si>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</si>
  <si>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</si>
  <si>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</si>
  <si>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</si>
  <si>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</si>
  <si>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</si>
  <si>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</si>
  <si>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</si>
  <si>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</si>
  <si>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</si>
  <si>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</si>
  <si>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</si>
  <si>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</si>
  <si>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</si>
  <si>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</si>
  <si>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</si>
  <si>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</si>
  <si>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</si>
  <si>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</si>
  <si>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</si>
  <si>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</si>
  <si>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</si>
  <si>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</si>
  <si>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</si>
  <si>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</si>
  <si>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</si>
  <si>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</si>
  <si>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</si>
  <si>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</si>
  <si>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</si>
  <si>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</si>
  <si>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</si>
  <si>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</si>
  <si>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</si>
  <si>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</si>
  <si>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</si>
  <si>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</si>
  <si>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</si>
  <si>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</si>
  <si>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</si>
  <si>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</si>
  <si>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</si>
  <si>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</si>
  <si>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</si>
  <si>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</si>
  <si>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</si>
  <si>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</si>
  <si>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</si>
  <si>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</si>
  <si>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</si>
  <si>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</si>
  <si>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</si>
  <si>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</si>
  <si>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</si>
  <si>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</si>
  <si>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</si>
  <si>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</si>
  <si>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</si>
  <si>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</si>
  <si>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</si>
  <si>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</si>
  <si>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</si>
  <si>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</si>
  <si>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</si>
  <si>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</si>
  <si>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</si>
  <si>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</si>
  <si>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</si>
  <si>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</si>
  <si>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</si>
  <si>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</si>
  <si>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</si>
  <si>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</si>
  <si>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</si>
  <si>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</si>
  <si>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</si>
  <si>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</si>
  <si>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</si>
  <si>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</si>
  <si>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</si>
  <si>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</si>
  <si>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</si>
  <si>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</si>
  <si>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</si>
  <si>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</si>
  <si>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</si>
  <si>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</si>
  <si>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</si>
  <si>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</si>
  <si>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</si>
  <si>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</si>
  <si>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</si>
  <si>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</si>
  <si>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</si>
  <si>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</si>
  <si>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</si>
  <si>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</si>
  <si>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</si>
  <si>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</si>
  <si>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</si>
  <si>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</si>
  <si>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</si>
  <si>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</si>
  <si>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</si>
  <si>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</si>
  <si>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</si>
  <si>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</si>
  <si>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</si>
  <si>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</si>
  <si>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</si>
  <si>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</si>
  <si>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</si>
  <si>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</si>
  <si>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</si>
  <si>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</si>
  <si>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</si>
  <si>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</si>
  <si>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</si>
  <si>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</si>
  <si>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</si>
  <si>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</si>
  <si>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</si>
  <si>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</si>
  <si>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</si>
  <si>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</si>
  <si>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</si>
  <si>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</si>
  <si>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</si>
  <si>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</si>
  <si>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</si>
  <si>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</si>
  <si>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</si>
  <si>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</si>
  <si>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</si>
  <si>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</si>
  <si>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</si>
  <si>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</si>
  <si>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</si>
  <si>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</si>
  <si>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</si>
  <si>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</si>
  <si>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</si>
  <si>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</si>
  <si>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</si>
  <si>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</si>
  <si>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</si>
  <si>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</si>
  <si>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</si>
  <si>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</si>
  <si>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</si>
  <si>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</si>
  <si>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</si>
  <si>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</si>
  <si>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</si>
  <si>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</si>
  <si>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</si>
  <si>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</si>
  <si>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</si>
  <si>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</si>
  <si>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</si>
  <si>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</si>
  <si>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</si>
  <si>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</si>
  <si>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</si>
  <si>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</si>
  <si>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</si>
  <si>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</si>
  <si>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</si>
  <si>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</si>
  <si>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</si>
  <si>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</si>
  <si>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</si>
  <si>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</si>
  <si>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</si>
  <si>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</si>
  <si>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</si>
  <si>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</si>
  <si>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</si>
  <si>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</si>
  <si>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</si>
  <si>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</si>
  <si>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</si>
  <si>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</si>
  <si>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</si>
  <si>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</si>
  <si>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</si>
  <si>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</si>
  <si>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</si>
  <si>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</si>
  <si>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</si>
  <si>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</si>
  <si>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</si>
  <si>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</si>
  <si>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</si>
  <si>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</si>
  <si>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</si>
  <si>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</si>
  <si>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</si>
  <si>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</si>
  <si>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</si>
  <si>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</si>
  <si>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</si>
  <si>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</si>
  <si>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</si>
  <si>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</si>
  <si>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</si>
  <si>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</si>
  <si>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</si>
  <si>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</si>
  <si>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</si>
  <si>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</si>
  <si>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</si>
  <si>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</si>
  <si>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</si>
  <si>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</si>
  <si>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</si>
  <si>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</si>
  <si>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</si>
  <si>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</si>
  <si>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</si>
  <si>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</si>
  <si>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</si>
  <si>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</si>
  <si>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</si>
  <si>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</si>
  <si>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</si>
  <si>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</si>
  <si>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</si>
  <si>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</si>
  <si>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</si>
  <si>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</si>
  <si>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</si>
  <si>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</si>
  <si>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</si>
  <si>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</si>
  <si>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</si>
  <si>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</si>
  <si>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</si>
  <si>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</si>
  <si>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</si>
  <si>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</si>
  <si>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</si>
  <si>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</si>
  <si>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</si>
  <si>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</si>
  <si>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</si>
  <si>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</si>
  <si>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</si>
  <si>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</si>
  <si>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</si>
  <si>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</si>
  <si>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</si>
  <si>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</si>
  <si>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</si>
  <si>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</si>
  <si>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</si>
  <si>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</si>
  <si>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</si>
  <si>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</si>
  <si>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</si>
  <si>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</si>
  <si>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</si>
  <si>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</si>
  <si>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</si>
  <si>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</si>
  <si>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</si>
  <si>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</si>
  <si>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</si>
  <si>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</si>
  <si>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</si>
  <si>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</si>
  <si>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</si>
  <si>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</si>
  <si>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</si>
  <si>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</si>
  <si>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</si>
  <si>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</si>
  <si>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</si>
  <si>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</si>
  <si>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</si>
  <si>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</si>
  <si>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</si>
  <si>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</si>
  <si>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</si>
  <si>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</si>
  <si>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</si>
  <si>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</si>
  <si>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</si>
  <si>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</si>
  <si>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</si>
  <si>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</si>
  <si>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</si>
  <si>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</si>
  <si>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</si>
  <si>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</si>
  <si>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</si>
  <si>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</si>
  <si>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</si>
  <si>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</si>
  <si>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</si>
  <si>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</si>
  <si>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</si>
  <si>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</si>
  <si>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</si>
  <si>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</si>
  <si>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</si>
  <si>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</si>
  <si>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</si>
  <si>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</si>
  <si>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</si>
  <si>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</si>
  <si>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</si>
  <si>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</si>
  <si>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</si>
  <si>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</si>
  <si>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</si>
  <si>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</si>
  <si>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</si>
  <si>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</si>
  <si>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</si>
  <si>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</si>
  <si>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</si>
  <si>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</si>
  <si>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</si>
  <si>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</si>
  <si>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</si>
  <si>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</si>
  <si>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</si>
  <si>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</si>
  <si>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</si>
  <si>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</si>
  <si>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</si>
  <si>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</si>
  <si>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</si>
  <si>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</si>
  <si>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</si>
  <si>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</si>
  <si>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</si>
  <si>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</si>
  <si>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</si>
  <si>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</si>
  <si>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</si>
  <si>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</si>
  <si>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</si>
  <si>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</si>
  <si>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</si>
  <si>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</si>
  <si>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</si>
  <si>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</si>
  <si>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</si>
  <si>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</si>
  <si>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</si>
  <si>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</si>
  <si>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</si>
  <si>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</si>
  <si>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</si>
  <si>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</si>
  <si>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</si>
  <si>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</si>
  <si>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</si>
  <si>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</si>
  <si>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</si>
  <si>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</si>
  <si>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</si>
  <si>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</si>
  <si>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</si>
  <si>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</si>
  <si>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</si>
  <si>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</si>
  <si>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</si>
  <si>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</si>
  <si>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</si>
  <si>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</si>
  <si>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</si>
  <si>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</si>
  <si>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</si>
  <si>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</si>
  <si>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</si>
  <si>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</si>
  <si>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</si>
  <si>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</si>
  <si>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</si>
  <si>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</si>
  <si>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</si>
  <si>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</si>
  <si>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</si>
  <si>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</si>
  <si>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</si>
  <si>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</si>
  <si>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</si>
  <si>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</si>
  <si>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</si>
  <si>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</si>
  <si>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</si>
  <si>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</si>
  <si>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</si>
  <si>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</si>
  <si>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</si>
  <si>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</si>
  <si>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</si>
  <si>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</si>
  <si>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</si>
  <si>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</si>
  <si>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</si>
  <si>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</si>
  <si>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</si>
  <si>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</si>
  <si>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</si>
  <si>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</si>
  <si>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</si>
  <si>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</si>
  <si>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</si>
  <si>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</si>
  <si>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</si>
  <si>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</si>
  <si>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</si>
  <si>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</si>
  <si>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</si>
  <si>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</si>
  <si>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</si>
  <si>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</si>
  <si>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</si>
  <si>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</si>
  <si>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</si>
  <si>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</si>
  <si>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</si>
  <si>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</si>
  <si>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</si>
  <si>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</si>
  <si>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</si>
  <si>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</si>
  <si>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</si>
  <si>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</si>
  <si>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</si>
  <si>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</si>
  <si>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</si>
  <si>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</si>
  <si>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</si>
  <si>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</si>
  <si>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</si>
  <si>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</si>
  <si>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</si>
  <si>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</si>
  <si>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</si>
  <si>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</si>
  <si>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</si>
  <si>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</si>
  <si>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</si>
  <si>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</si>
  <si>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</si>
  <si>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</si>
  <si>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</si>
  <si>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</si>
  <si>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</si>
  <si>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</si>
  <si>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</si>
  <si>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</si>
  <si>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</si>
  <si>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</si>
  <si>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</si>
  <si>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</si>
  <si>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</si>
  <si>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</si>
  <si>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</si>
  <si>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</si>
  <si>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</si>
  <si>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</si>
  <si>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</si>
  <si>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</si>
  <si>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</si>
  <si>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</si>
  <si>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</si>
  <si>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</si>
  <si>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</si>
  <si>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</si>
  <si>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</si>
  <si>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</si>
  <si>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</si>
  <si>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</si>
  <si>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</si>
  <si>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</si>
  <si>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</si>
  <si>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</si>
  <si>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</si>
  <si>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</si>
  <si>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</si>
  <si>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</si>
  <si>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</si>
  <si>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</si>
  <si>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</si>
  <si>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</si>
  <si>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</si>
  <si>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</si>
  <si>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</si>
  <si>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</si>
  <si>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</si>
  <si>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</si>
  <si>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</si>
  <si>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</si>
  <si>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</si>
  <si>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</si>
  <si>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</si>
  <si>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</si>
  <si>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</si>
  <si>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</si>
  <si>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</si>
  <si>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</si>
  <si>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</si>
  <si>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</si>
  <si>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</si>
  <si>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</si>
  <si>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</si>
  <si>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</si>
  <si>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</si>
  <si>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</si>
  <si>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</si>
  <si>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</si>
  <si>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</si>
  <si>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</si>
  <si>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</si>
  <si>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</si>
  <si>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</si>
  <si>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</si>
  <si>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</si>
  <si>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</si>
  <si>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</si>
  <si>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</si>
  <si>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</si>
  <si>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</si>
  <si>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</si>
  <si>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</si>
  <si>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</si>
  <si>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</si>
  <si>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</si>
  <si>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</si>
  <si>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</si>
  <si>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</si>
  <si>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</si>
  <si>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</si>
  <si>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</si>
  <si>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</si>
  <si>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</si>
  <si>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</si>
  <si>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</si>
  <si>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</si>
  <si>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</si>
  <si>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</si>
  <si>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</si>
  <si>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</si>
  <si>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</si>
  <si>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</si>
  <si>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</si>
  <si>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</si>
  <si>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</si>
  <si>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</si>
  <si>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</si>
  <si>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</si>
  <si>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</si>
  <si>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</si>
  <si>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</si>
  <si>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</si>
  <si>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</si>
  <si>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</si>
  <si>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</si>
  <si>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</si>
  <si>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</si>
  <si>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</si>
  <si>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</si>
  <si>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</si>
  <si>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</si>
  <si>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</si>
  <si>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</si>
  <si>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</si>
  <si>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</si>
  <si>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</si>
  <si>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</si>
  <si>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</si>
  <si>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</si>
  <si>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</si>
  <si>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</si>
  <si>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</si>
  <si>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</si>
  <si>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</si>
  <si>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</si>
  <si>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</si>
  <si>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</si>
  <si>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</si>
  <si>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</si>
  <si>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</si>
  <si>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</si>
  <si>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</si>
  <si>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</si>
  <si>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</si>
  <si>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</si>
  <si>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</si>
  <si>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</si>
  <si>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</si>
  <si>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</si>
  <si>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</si>
  <si>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</si>
  <si>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</si>
  <si>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</si>
  <si>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</si>
  <si>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</si>
  <si>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</si>
  <si>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</si>
  <si>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</si>
  <si>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</si>
  <si>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</si>
  <si>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</si>
  <si>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</si>
  <si>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</si>
  <si>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</si>
  <si>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</si>
  <si>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</si>
  <si>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</si>
  <si>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</si>
  <si>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</si>
  <si>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</si>
  <si>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</si>
  <si>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</si>
  <si>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</si>
  <si>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</si>
  <si>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</si>
  <si>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</si>
  <si>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</si>
  <si>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</si>
  <si>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</si>
  <si>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</si>
  <si>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</si>
  <si>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</si>
  <si>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</si>
  <si>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</si>
  <si>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</si>
  <si>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</si>
  <si>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</si>
  <si>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</si>
  <si>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</si>
  <si>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</si>
  <si>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</si>
  <si>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</si>
  <si>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</si>
  <si>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</si>
  <si>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</si>
  <si>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</si>
  <si>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</si>
  <si>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</si>
  <si>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</si>
  <si>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</si>
  <si>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</si>
  <si>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</si>
  <si>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</si>
  <si>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</si>
  <si>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</si>
  <si>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</si>
  <si>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</si>
  <si>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</si>
  <si>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</si>
  <si>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</si>
  <si>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</si>
  <si>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</si>
  <si>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</si>
  <si>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</si>
  <si>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</si>
  <si>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</si>
  <si>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</si>
  <si>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</si>
  <si>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</si>
  <si>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</si>
  <si>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</si>
  <si>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</si>
  <si>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</si>
  <si>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</si>
  <si>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</si>
  <si>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</si>
  <si>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</si>
  <si>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</si>
  <si>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</si>
  <si>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</si>
  <si>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</si>
  <si>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</si>
  <si>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</si>
  <si>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</si>
  <si>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</si>
  <si>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</si>
  <si>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</si>
  <si>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</si>
  <si>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</si>
  <si>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</si>
  <si>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</si>
  <si>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</si>
  <si>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</si>
  <si>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</si>
  <si>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</si>
  <si>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</si>
  <si>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</si>
  <si>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</si>
  <si>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</si>
  <si>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</si>
  <si>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</si>
  <si>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</si>
  <si>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</si>
  <si>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</si>
  <si>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</si>
  <si>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</si>
  <si>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</si>
  <si>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</si>
  <si>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</si>
  <si>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</si>
  <si>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</si>
  <si>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</si>
  <si>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</si>
  <si>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</si>
  <si>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</si>
  <si>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</si>
  <si>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</si>
  <si>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</si>
  <si>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</si>
  <si>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</si>
  <si>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</si>
  <si>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</si>
  <si>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</si>
  <si>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</si>
  <si>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</si>
  <si>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</si>
  <si>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</si>
  <si>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</si>
  <si>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</si>
  <si>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</si>
  <si>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</si>
  <si>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</si>
  <si>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</si>
  <si>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</si>
  <si>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</si>
  <si>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</si>
  <si>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</si>
  <si>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</si>
  <si>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</si>
  <si>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</si>
  <si>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</si>
  <si>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</si>
  <si>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</si>
  <si>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</si>
  <si>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</si>
  <si>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</si>
  <si>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</si>
  <si>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</si>
  <si>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</si>
  <si>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</si>
  <si>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</si>
  <si>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</si>
  <si>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</si>
  <si>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</si>
  <si>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</si>
  <si>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</si>
  <si>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</si>
  <si>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</si>
  <si>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</si>
  <si>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</si>
  <si>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</si>
  <si>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</si>
  <si>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</si>
  <si>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</si>
  <si>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</si>
  <si>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</si>
  <si>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</si>
  <si>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</si>
  <si>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</si>
  <si>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</si>
  <si>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</si>
  <si>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</si>
  <si>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</si>
  <si>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</si>
  <si>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</si>
  <si>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</si>
  <si>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</si>
  <si>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</si>
  <si>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</si>
  <si>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</si>
  <si>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</si>
  <si>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</si>
  <si>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</si>
  <si>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</si>
  <si>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</si>
  <si>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</si>
  <si>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</si>
  <si>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</si>
  <si>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</si>
  <si>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</si>
  <si>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</si>
  <si>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</si>
  <si>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</si>
  <si>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</si>
  <si>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</si>
  <si>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</si>
  <si>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</si>
  <si>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</si>
  <si>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</si>
  <si>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</si>
  <si>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</si>
  <si>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</si>
  <si>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</si>
  <si>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</si>
  <si>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</si>
  <si>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</si>
  <si>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</si>
  <si>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</si>
  <si>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</si>
  <si>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</si>
  <si>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</si>
  <si>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</si>
  <si>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</si>
  <si>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</si>
  <si>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</si>
  <si>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</si>
  <si>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</si>
  <si>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</si>
  <si>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</si>
  <si>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</si>
  <si>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</si>
  <si>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</si>
  <si>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</si>
  <si>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</si>
  <si>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</si>
  <si>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</si>
  <si>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</si>
  <si>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</si>
  <si>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</si>
  <si>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</si>
  <si>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</si>
  <si>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</si>
  <si>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</si>
  <si>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</si>
  <si>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</si>
  <si>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</si>
  <si>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</si>
  <si>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</si>
  <si>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</si>
  <si>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</si>
  <si>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</si>
  <si>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</si>
  <si>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</si>
  <si>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</si>
  <si>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</si>
  <si>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</si>
  <si>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</si>
  <si>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</si>
  <si>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</si>
  <si>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</si>
  <si>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</si>
  <si>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</si>
  <si>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</si>
  <si>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</si>
  <si>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</si>
  <si>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</si>
  <si>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</si>
  <si>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</si>
  <si>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</si>
  <si>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</si>
  <si>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</si>
  <si>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</si>
  <si>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</si>
  <si>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</si>
  <si>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</si>
  <si>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</si>
  <si>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</si>
  <si>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</si>
  <si>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</si>
  <si>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</si>
  <si>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</si>
  <si>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</si>
  <si>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</si>
  <si>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</si>
  <si>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</si>
  <si>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</si>
  <si>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</si>
  <si>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</si>
  <si>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</si>
  <si>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</si>
  <si>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</si>
  <si>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</si>
  <si>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</si>
  <si>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</si>
  <si>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</si>
  <si>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</si>
  <si>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</si>
  <si>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</si>
  <si>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</si>
  <si>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</si>
  <si>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</si>
  <si>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</si>
  <si>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</si>
  <si>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</si>
  <si>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</si>
  <si>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</si>
  <si>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</si>
  <si>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</si>
  <si>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</si>
  <si>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</si>
  <si>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</si>
  <si>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</si>
  <si>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</si>
  <si>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</si>
  <si>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</si>
  <si>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</si>
  <si>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</si>
  <si>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</si>
  <si>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</si>
  <si>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</si>
  <si>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</si>
  <si>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</si>
  <si>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</si>
  <si>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</si>
  <si>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</si>
  <si>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</si>
  <si>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</si>
  <si>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</si>
  <si>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</si>
  <si>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</si>
  <si>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</si>
  <si>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</si>
  <si>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</si>
  <si>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</si>
  <si>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</si>
  <si>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</si>
  <si>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</si>
  <si>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</si>
  <si>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</si>
  <si>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</si>
  <si>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</si>
  <si>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</si>
  <si>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</si>
  <si>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</si>
  <si>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</si>
  <si>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</si>
  <si>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</si>
  <si>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</si>
  <si>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</si>
  <si>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</si>
  <si>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</si>
  <si>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</si>
  <si>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</si>
  <si>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</si>
  <si>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</si>
  <si>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</si>
  <si>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</si>
  <si>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</si>
  <si>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</si>
  <si>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</si>
  <si>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</si>
  <si>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</si>
  <si>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</si>
  <si>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</si>
  <si>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</si>
  <si>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</si>
  <si>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</si>
  <si>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</si>
  <si>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</si>
  <si>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</si>
  <si>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</si>
  <si>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</si>
  <si>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</si>
  <si>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</si>
  <si>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</si>
  <si>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</si>
  <si>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</si>
  <si>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</si>
  <si>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</si>
  <si>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</si>
  <si>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</si>
  <si>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</si>
  <si>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</si>
  <si>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</si>
  <si>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</si>
  <si>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</si>
  <si>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</si>
  <si>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</si>
  <si>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</si>
  <si>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</si>
  <si>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</si>
  <si>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</si>
  <si>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</si>
  <si>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</si>
  <si>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</si>
  <si>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</si>
  <si>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</si>
  <si>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</si>
  <si>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</si>
  <si>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</si>
  <si>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</si>
  <si>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</si>
  <si>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</si>
  <si>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</si>
  <si>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</si>
  <si>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</si>
  <si>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</si>
  <si>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</si>
  <si>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</si>
  <si>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</si>
  <si>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</si>
  <si>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</si>
  <si>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</si>
  <si>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</si>
  <si>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</si>
  <si>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</si>
  <si>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</si>
  <si>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</si>
  <si>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</si>
  <si>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</si>
  <si>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</si>
  <si>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</si>
  <si>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</si>
  <si>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</si>
  <si>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</si>
  <si>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</si>
  <si>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</si>
  <si>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</si>
  <si>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</si>
  <si>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</si>
  <si>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</si>
  <si>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</si>
  <si>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</si>
  <si>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</si>
  <si>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</si>
  <si>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</si>
  <si>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</si>
  <si>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</si>
  <si>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</si>
  <si>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</si>
  <si>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</si>
  <si>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</si>
  <si>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</si>
  <si>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</si>
  <si>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</si>
  <si>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</si>
  <si>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</si>
  <si>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</si>
  <si>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</si>
  <si>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</si>
  <si>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</si>
  <si>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</si>
  <si>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</si>
  <si>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</si>
  <si>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</si>
  <si>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</si>
  <si>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</si>
  <si>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</si>
  <si>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</si>
  <si>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</si>
  <si>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</si>
  <si>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</si>
  <si>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</si>
  <si>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</si>
  <si>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</si>
  <si>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</si>
  <si>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</si>
  <si>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</si>
  <si>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</si>
  <si>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</si>
  <si>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</si>
  <si>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</si>
  <si>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</si>
  <si>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</si>
  <si>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</si>
  <si>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</si>
  <si>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</si>
  <si>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</si>
  <si>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</si>
  <si>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</si>
  <si>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</si>
  <si>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</si>
  <si>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</si>
  <si>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</si>
  <si>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</si>
  <si>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</si>
  <si>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</si>
  <si>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</si>
  <si>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</si>
  <si>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</si>
  <si>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</si>
  <si>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</si>
  <si>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</si>
  <si>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</si>
  <si>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</si>
  <si>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</si>
  <si>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</si>
  <si>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</si>
  <si>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</si>
  <si>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</si>
  <si>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</si>
  <si>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</si>
  <si>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</si>
  <si>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</si>
  <si>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</si>
  <si>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</si>
  <si>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</si>
  <si>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</si>
  <si>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</si>
  <si>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</si>
  <si>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</si>
  <si>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</si>
  <si>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</si>
  <si>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</si>
  <si>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</si>
  <si>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</si>
  <si>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</si>
  <si>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</si>
  <si>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</si>
  <si>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</si>
  <si>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</si>
  <si>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</si>
  <si>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</si>
  <si>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</si>
  <si>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</si>
  <si>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</si>
  <si>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</si>
  <si>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</si>
  <si>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</si>
  <si>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</si>
  <si>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</si>
  <si>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</si>
  <si>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</si>
  <si>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</si>
  <si>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</si>
  <si>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</si>
  <si>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</si>
  <si>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</si>
  <si>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</si>
  <si>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</si>
  <si>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</si>
  <si>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</si>
  <si>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</si>
  <si>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</si>
  <si>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</si>
  <si>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</si>
  <si>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</si>
  <si>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</si>
  <si>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</si>
  <si>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</si>
  <si>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</si>
  <si>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</si>
  <si>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</si>
  <si>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</si>
  <si>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</si>
  <si>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</si>
  <si>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</si>
  <si>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</si>
  <si>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</si>
  <si>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</si>
  <si>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</si>
  <si>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</si>
  <si>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</si>
  <si>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</si>
  <si>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</si>
  <si>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</si>
  <si>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</si>
  <si>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</si>
  <si>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</si>
  <si>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</si>
  <si>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</si>
  <si>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</si>
  <si>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</si>
  <si>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</si>
  <si>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</si>
  <si>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</si>
  <si>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</si>
  <si>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</si>
  <si>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</si>
  <si>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</si>
  <si>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</si>
  <si>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</si>
  <si>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</si>
  <si>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</si>
  <si>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</si>
  <si>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</si>
  <si>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</si>
  <si>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</si>
  <si>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</si>
  <si>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</si>
  <si>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</si>
  <si>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</si>
  <si>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</si>
  <si>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</si>
  <si>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</si>
  <si>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</si>
  <si>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</si>
  <si>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</si>
  <si>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</si>
  <si>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</si>
  <si>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</si>
  <si>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</si>
  <si>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</si>
  <si>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</si>
  <si>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</si>
  <si>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</si>
  <si>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</si>
  <si>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</si>
  <si>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</si>
  <si>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</si>
  <si>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</si>
  <si>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</si>
  <si>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</si>
  <si>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</si>
  <si>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</si>
  <si>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</si>
  <si>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</si>
  <si>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</si>
  <si>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</si>
  <si>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</si>
  <si>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</si>
  <si>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</si>
  <si>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</si>
  <si>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</si>
  <si>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</si>
  <si>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</si>
  <si>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</si>
  <si>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</si>
  <si>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</si>
  <si>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</si>
  <si>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</si>
  <si>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</si>
  <si>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</si>
  <si>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</si>
  <si>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</si>
  <si>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</si>
  <si>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</si>
  <si>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</si>
  <si>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</si>
  <si>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</si>
  <si>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</si>
  <si>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</si>
  <si>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</si>
  <si>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</si>
  <si>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</si>
  <si>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</si>
  <si>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</si>
  <si>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</si>
  <si>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</si>
  <si>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</si>
  <si>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</si>
  <si>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</si>
  <si>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</si>
  <si>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</si>
  <si>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</si>
  <si>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</si>
  <si>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</si>
  <si>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</si>
  <si>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</si>
  <si>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</si>
  <si>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</si>
  <si>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</si>
  <si>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</si>
  <si>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</si>
  <si>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</si>
  <si>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</si>
  <si>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</si>
  <si>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</si>
  <si>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</si>
  <si>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</si>
  <si>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</si>
  <si>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</si>
  <si>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</si>
  <si>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</si>
  <si>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</si>
  <si>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</si>
  <si>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</si>
  <si>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</si>
  <si>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</si>
  <si>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</si>
  <si>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</si>
  <si>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</si>
  <si>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</si>
  <si>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</si>
  <si>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</si>
  <si>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</si>
  <si>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</si>
  <si>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</si>
  <si>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</si>
  <si>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</si>
  <si>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</si>
  <si>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</si>
  <si>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</si>
  <si>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</si>
  <si>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</si>
  <si>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</si>
  <si>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</si>
  <si>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</si>
  <si>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</si>
  <si>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</si>
  <si>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</si>
  <si>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</si>
  <si>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</si>
  <si>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</si>
  <si>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</si>
  <si>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</si>
  <si>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</si>
  <si>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</si>
  <si>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</si>
  <si>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</si>
  <si>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</si>
  <si>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</si>
  <si>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</si>
  <si>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</si>
  <si>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</si>
  <si>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</si>
  <si>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</si>
  <si>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</si>
  <si>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</si>
  <si>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</si>
  <si>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</si>
  <si>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</si>
  <si>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</si>
  <si>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</si>
  <si>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</si>
  <si>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</si>
  <si>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</si>
  <si>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</si>
  <si>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</si>
  <si>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</si>
  <si>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</si>
  <si>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</si>
  <si>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</si>
  <si>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</si>
  <si>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</si>
  <si>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</si>
  <si>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</si>
  <si>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</si>
  <si>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</si>
  <si>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</si>
  <si>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</si>
  <si>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</si>
  <si>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</si>
  <si>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</si>
  <si>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</si>
  <si>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</si>
  <si>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</si>
  <si>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</si>
  <si>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</si>
  <si>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</si>
  <si>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</si>
  <si>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</si>
  <si>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</si>
  <si>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</si>
  <si>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</si>
  <si>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</si>
  <si>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</si>
  <si>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</si>
  <si>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</si>
  <si>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</si>
  <si>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</si>
  <si>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</si>
  <si>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</si>
  <si>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</si>
  <si>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</si>
  <si>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</si>
  <si>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</si>
  <si>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</si>
  <si>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</si>
  <si>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</si>
  <si>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</si>
  <si>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</si>
  <si>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</si>
  <si>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</si>
  <si>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</si>
  <si>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</si>
  <si>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</si>
  <si>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</si>
  <si>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</si>
  <si>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</si>
  <si>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</si>
  <si>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</si>
  <si>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</si>
  <si>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</si>
  <si>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</si>
  <si>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</si>
  <si>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</si>
  <si>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</si>
  <si>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</si>
  <si>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</si>
  <si>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</si>
  <si>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</si>
  <si>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</si>
  <si>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</si>
  <si>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</si>
  <si>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</si>
  <si>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</si>
  <si>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</si>
  <si>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</si>
  <si>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</si>
  <si>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</si>
  <si>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</si>
  <si>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</si>
  <si>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</si>
  <si>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</si>
  <si>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</si>
  <si>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</si>
  <si>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</si>
  <si>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</si>
  <si>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</si>
  <si>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</si>
  <si>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</si>
  <si>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</si>
  <si>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</si>
  <si>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</si>
  <si>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</si>
  <si>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</si>
  <si>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</si>
  <si>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</si>
  <si>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</si>
  <si>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</si>
  <si>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</si>
  <si>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</si>
  <si>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</si>
  <si>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</si>
  <si>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</si>
  <si>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</si>
  <si>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</si>
  <si>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</si>
  <si>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</si>
  <si>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</si>
  <si>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</si>
  <si>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</si>
  <si>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</si>
  <si>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</si>
  <si>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</si>
  <si>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</si>
  <si>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</si>
  <si>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</si>
  <si>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</si>
  <si>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</si>
  <si>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</si>
  <si>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</si>
  <si>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</si>
  <si>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</si>
  <si>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</si>
  <si>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</si>
  <si>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</si>
  <si>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</si>
  <si>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</si>
  <si>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</si>
  <si>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</si>
  <si>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</si>
  <si>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</si>
  <si>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</si>
  <si>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</si>
  <si>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</si>
  <si>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</si>
  <si>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</si>
  <si>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</si>
  <si>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</si>
  <si>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</si>
  <si>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</si>
  <si>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</si>
  <si>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</si>
  <si>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</si>
  <si>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</si>
  <si>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</si>
  <si>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</si>
  <si>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</si>
  <si>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</si>
  <si>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</si>
  <si>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</si>
  <si>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</si>
  <si>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</si>
  <si>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</si>
  <si>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</si>
  <si>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</si>
  <si>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</si>
  <si>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</si>
  <si>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</si>
  <si>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</si>
  <si>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</si>
  <si>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</si>
  <si>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</si>
  <si>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</si>
  <si>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</si>
  <si>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</si>
  <si>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</si>
  <si>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</si>
  <si>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</si>
  <si>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</si>
  <si>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</si>
  <si>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</si>
  <si>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</si>
  <si>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</si>
  <si>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</si>
  <si>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</si>
  <si>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</si>
  <si>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</si>
  <si>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</si>
  <si>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</si>
  <si>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</si>
  <si>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</si>
  <si>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</si>
  <si>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</si>
  <si>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</si>
  <si>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</si>
  <si>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</si>
  <si>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</si>
  <si>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</si>
  <si>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</si>
  <si>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</si>
  <si>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</si>
  <si>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</si>
  <si>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</si>
  <si>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</si>
  <si>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</si>
  <si>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</si>
  <si>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</si>
  <si>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</si>
  <si>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</si>
  <si>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</si>
  <si>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</si>
  <si>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</si>
  <si>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</si>
  <si>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</si>
  <si>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</si>
  <si>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</si>
  <si>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</si>
  <si>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</si>
  <si>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</si>
  <si>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</si>
  <si>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</si>
  <si>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</si>
  <si>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</si>
  <si>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</si>
  <si>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</si>
  <si>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</si>
  <si>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</si>
  <si>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</si>
  <si>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</si>
  <si>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</si>
  <si>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</si>
  <si>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</si>
  <si>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</si>
  <si>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</si>
  <si>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</si>
  <si>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</si>
  <si>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</si>
  <si>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</si>
  <si>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</si>
  <si>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</si>
  <si>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</si>
  <si>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</si>
  <si>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</si>
  <si>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</si>
  <si>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</si>
  <si>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</si>
  <si>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</si>
  <si>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</si>
  <si>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</si>
  <si>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</si>
  <si>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</si>
  <si>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</si>
  <si>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</si>
  <si>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</si>
  <si>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</si>
  <si>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</si>
  <si>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</si>
  <si>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</si>
  <si>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</si>
  <si>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</si>
  <si>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</si>
  <si>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</si>
  <si>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</si>
  <si>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</si>
  <si>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</si>
  <si>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</si>
  <si>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</si>
  <si>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</si>
  <si>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</si>
  <si>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</si>
  <si>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</si>
  <si>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</si>
  <si>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</si>
  <si>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</si>
  <si>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</si>
  <si>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</si>
  <si>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</si>
  <si>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</si>
  <si>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</si>
  <si>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</si>
  <si>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</si>
  <si>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</si>
  <si>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</si>
  <si>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</si>
  <si>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</si>
  <si>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</si>
  <si>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</si>
  <si>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</si>
  <si>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</si>
  <si>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</si>
  <si>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</si>
  <si>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</si>
  <si>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</si>
  <si>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</si>
  <si>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</si>
  <si>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</si>
  <si>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</si>
  <si>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</si>
  <si>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</si>
  <si>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</si>
  <si>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</si>
  <si>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</si>
  <si>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</si>
  <si>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</si>
  <si>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</si>
  <si>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</si>
  <si>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</si>
  <si>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</si>
  <si>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</si>
  <si>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</si>
  <si>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</si>
  <si>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</si>
  <si>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</si>
  <si>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</si>
  <si>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</si>
  <si>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</si>
  <si>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</si>
  <si>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</si>
  <si>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</si>
  <si>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</si>
  <si>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</si>
  <si>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</si>
  <si>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</si>
  <si>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</si>
  <si>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</si>
  <si>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</si>
  <si>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</si>
  <si>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</si>
  <si>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</si>
  <si>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</si>
  <si>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</si>
  <si>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</si>
  <si>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</si>
  <si>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</si>
  <si>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</si>
  <si>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</si>
  <si>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</si>
  <si>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</si>
  <si>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</si>
  <si>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</si>
  <si>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</si>
  <si>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</si>
  <si>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</si>
  <si>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</si>
  <si>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</si>
  <si>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</si>
  <si>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</si>
  <si>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</si>
  <si>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</si>
  <si>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</si>
  <si>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</si>
  <si>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</si>
  <si>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</si>
  <si>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</si>
  <si>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</si>
  <si>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</si>
  <si>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</si>
  <si>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</si>
  <si>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</si>
  <si>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</si>
  <si>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</si>
  <si>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</si>
  <si>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</si>
  <si>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</si>
  <si>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</si>
  <si>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</si>
  <si>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</si>
  <si>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</si>
  <si>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</si>
  <si>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</si>
  <si>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</si>
  <si>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</si>
  <si>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</si>
  <si>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</si>
  <si>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</si>
  <si>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</si>
  <si>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</si>
  <si>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</si>
  <si>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</si>
  <si>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</si>
  <si>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</si>
  <si>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</si>
  <si>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</si>
  <si>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</si>
  <si>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</si>
  <si>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</si>
  <si>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</si>
  <si>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</si>
  <si>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</si>
  <si>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</si>
  <si>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</si>
  <si>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</si>
  <si>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</si>
  <si>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</si>
  <si>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</si>
  <si>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</si>
  <si>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</si>
  <si>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</si>
  <si>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</si>
  <si>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</si>
  <si>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</si>
  <si>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</si>
  <si>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</si>
  <si>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</si>
  <si>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</si>
  <si>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</si>
  <si>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</si>
  <si>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</si>
  <si>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</si>
  <si>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</si>
  <si>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</si>
  <si>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</si>
  <si>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</si>
  <si>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</si>
  <si>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</si>
  <si>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</si>
  <si>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</si>
  <si>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</si>
  <si>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</si>
  <si>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</si>
  <si>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</si>
  <si>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</si>
  <si>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</si>
  <si>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</si>
  <si>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</si>
  <si>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</si>
  <si>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</si>
  <si>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</si>
  <si>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</si>
  <si>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</si>
  <si>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</si>
  <si>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</si>
  <si>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</si>
  <si>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</si>
  <si>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</si>
  <si>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</si>
  <si>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</si>
  <si>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</si>
  <si>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</si>
  <si>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</si>
  <si>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</si>
  <si>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</si>
  <si>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</si>
  <si>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</si>
  <si>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</si>
  <si>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</si>
  <si>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</si>
  <si>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</si>
  <si>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</si>
  <si>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</si>
  <si>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</si>
  <si>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</si>
  <si>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</si>
  <si>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</si>
  <si>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</si>
  <si>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</si>
  <si>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</si>
  <si>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</si>
  <si>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</si>
  <si>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</si>
  <si>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</si>
  <si>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</si>
  <si>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</si>
  <si>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</si>
  <si>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</si>
  <si>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</si>
  <si>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</si>
  <si>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</si>
  <si>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</si>
  <si>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</si>
  <si>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</si>
  <si>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</si>
  <si>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</si>
  <si>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</si>
  <si>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</si>
  <si>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</si>
  <si>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</si>
  <si>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</si>
  <si>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</si>
  <si>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</si>
  <si>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</si>
  <si>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</si>
  <si>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</si>
  <si>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</si>
  <si>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</si>
  <si>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</si>
  <si>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</si>
  <si>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</si>
  <si>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</si>
  <si>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</si>
  <si>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</si>
  <si>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</si>
  <si>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</si>
  <si>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</si>
  <si>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</si>
  <si>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</si>
  <si>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</si>
  <si>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</si>
  <si>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</si>
  <si>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</si>
  <si>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</si>
  <si>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</si>
  <si>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</si>
  <si>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</si>
  <si>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</si>
  <si>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</si>
  <si>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</si>
  <si>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</si>
  <si>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</si>
  <si>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</si>
  <si>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</si>
  <si>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</si>
  <si>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</si>
  <si>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</si>
  <si>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</si>
  <si>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</si>
  <si>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</si>
  <si>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</si>
  <si>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</si>
  <si>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</si>
  <si>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</si>
  <si>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</si>
  <si>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</si>
  <si>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</si>
  <si>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</si>
  <si>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</si>
  <si>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</si>
  <si>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</si>
  <si>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</si>
  <si>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</si>
  <si>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</si>
  <si>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</si>
  <si>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</si>
  <si>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</si>
  <si>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</si>
  <si>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</si>
  <si>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</si>
  <si>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</si>
  <si>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</si>
  <si>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</si>
  <si>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</si>
  <si>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</si>
  <si>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</si>
  <si>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</si>
  <si>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</si>
  <si>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</si>
  <si>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</si>
  <si>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</si>
  <si>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</si>
  <si>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</si>
  <si>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</si>
  <si>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</si>
  <si>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</si>
  <si>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</si>
  <si>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</si>
  <si>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</si>
  <si>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</si>
  <si>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</si>
  <si>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</si>
  <si>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</si>
  <si>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</si>
  <si>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</si>
  <si>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</si>
  <si>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</si>
  <si>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</si>
  <si>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</si>
  <si>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</si>
  <si>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</si>
  <si>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</si>
  <si>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</si>
  <si>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</si>
  <si>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</si>
  <si>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</si>
  <si>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</si>
  <si>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</si>
  <si>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</si>
  <si>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</si>
  <si>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</si>
  <si>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</si>
  <si>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</si>
  <si>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</si>
  <si>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</si>
  <si>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</si>
  <si>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</si>
  <si>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</si>
  <si>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</si>
  <si>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</si>
  <si>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</si>
  <si>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</si>
  <si>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</si>
  <si>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</si>
  <si>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</si>
  <si>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</si>
  <si>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</si>
  <si>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</si>
  <si>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</si>
  <si>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</si>
  <si>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</si>
  <si>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</si>
  <si>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</si>
  <si>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</si>
  <si>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</si>
  <si>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</si>
  <si>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</si>
  <si>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</si>
  <si>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</si>
  <si>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</si>
  <si>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</si>
  <si>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</si>
  <si>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</si>
  <si>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</si>
  <si>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</si>
  <si>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</si>
  <si>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</si>
  <si>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</si>
  <si>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</si>
  <si>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</si>
  <si>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</si>
  <si>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</si>
  <si>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</si>
  <si>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</si>
  <si>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</si>
  <si>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</si>
  <si>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</si>
  <si>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</si>
  <si>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</si>
  <si>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</si>
  <si>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</si>
  <si>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</si>
  <si>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</si>
  <si>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</si>
  <si>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</si>
  <si>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</si>
  <si>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</si>
  <si>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</si>
  <si>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</si>
  <si>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</si>
  <si>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</si>
  <si>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</si>
  <si>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</si>
  <si>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</si>
  <si>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</si>
  <si>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</si>
  <si>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</si>
  <si>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</si>
  <si>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</si>
  <si>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</si>
  <si>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</si>
  <si>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</si>
  <si>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</si>
  <si>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</si>
  <si>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</si>
  <si>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</si>
  <si>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</si>
  <si>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</si>
  <si>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</si>
  <si>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</si>
  <si>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</si>
  <si>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</si>
  <si>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</si>
  <si>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</si>
  <si>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</si>
  <si>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</si>
  <si>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</si>
  <si>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</si>
  <si>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</si>
  <si>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</si>
  <si>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</si>
  <si>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</si>
  <si>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</si>
  <si>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</si>
  <si>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</si>
  <si>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</si>
  <si>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</si>
  <si>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</si>
  <si>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</si>
  <si>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</si>
  <si>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</si>
  <si>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</si>
  <si>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</si>
  <si>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</si>
  <si>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</si>
  <si>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</si>
  <si>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</si>
  <si>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</si>
  <si>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</si>
  <si>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</si>
  <si>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</si>
  <si>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</si>
  <si>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</si>
  <si>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</si>
  <si>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</si>
  <si>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</si>
  <si>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</si>
  <si>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</si>
  <si>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</si>
  <si>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</si>
  <si>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</si>
  <si>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</si>
  <si>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</si>
  <si>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</si>
  <si>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</si>
  <si>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</si>
  <si>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</si>
  <si>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</si>
  <si>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</si>
  <si>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</si>
  <si>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</si>
  <si>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</si>
  <si>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</si>
  <si>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</si>
  <si>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</si>
  <si>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</si>
  <si>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</si>
  <si>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</si>
  <si>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</si>
  <si>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</si>
  <si>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</si>
  <si>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</si>
  <si>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</si>
  <si>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</si>
  <si>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</si>
  <si>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</si>
  <si>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</si>
  <si>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</si>
  <si>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</si>
  <si>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</si>
  <si>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</si>
  <si>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</si>
  <si>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</si>
  <si>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</si>
  <si>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</si>
  <si>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</si>
  <si>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</si>
  <si>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</si>
  <si>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</si>
  <si>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</si>
  <si>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</si>
  <si>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</si>
  <si>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</si>
  <si>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</si>
  <si>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</si>
  <si>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</si>
  <si>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</si>
  <si>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</si>
  <si>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</si>
  <si>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</si>
  <si>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</si>
  <si>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</si>
  <si>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</si>
  <si>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</si>
  <si>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</si>
  <si>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</si>
  <si>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</si>
  <si>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</si>
  <si>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</si>
  <si>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</si>
  <si>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</si>
  <si>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</si>
  <si>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</si>
  <si>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</si>
  <si>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</si>
  <si>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</si>
  <si>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</si>
  <si>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</si>
  <si>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</si>
  <si>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</si>
  <si>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</si>
  <si>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</si>
  <si>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</si>
  <si>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</si>
  <si>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</si>
  <si>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</si>
  <si>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</si>
  <si>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</si>
  <si>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</si>
  <si>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</si>
  <si>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</si>
  <si>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</si>
  <si>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</si>
  <si>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</si>
  <si>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</si>
  <si>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</si>
  <si>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</si>
  <si>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</si>
  <si>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</si>
  <si>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</si>
  <si>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</si>
  <si>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</si>
  <si>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</si>
  <si>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</si>
  <si>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</si>
  <si>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</si>
  <si>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</si>
  <si>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</si>
  <si>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</si>
  <si>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</si>
  <si>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</si>
  <si>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</si>
  <si>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</si>
  <si>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</si>
  <si>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</si>
  <si>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</si>
  <si>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</si>
  <si>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</si>
  <si>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</si>
  <si>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</si>
  <si>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</si>
  <si>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</si>
  <si>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</si>
  <si>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</si>
  <si>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</si>
  <si>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</si>
  <si>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</si>
  <si>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</si>
  <si>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</si>
  <si>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</si>
  <si>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</si>
  <si>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</si>
  <si>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</si>
  <si>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</si>
  <si>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</si>
  <si>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</si>
  <si>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</si>
  <si>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</si>
  <si>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</si>
  <si>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</si>
  <si>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</si>
  <si>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</si>
  <si>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</si>
  <si>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</si>
  <si>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</si>
  <si>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</si>
  <si>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</si>
  <si>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</si>
  <si>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</si>
  <si>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</si>
  <si>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</si>
  <si>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</si>
  <si>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</si>
  <si>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</si>
  <si>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</si>
  <si>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</si>
  <si>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</si>
  <si>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</si>
  <si>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</si>
  <si>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</si>
  <si>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</si>
  <si>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</si>
  <si>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</si>
  <si>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</si>
  <si>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</si>
  <si>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</si>
  <si>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</si>
  <si>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</si>
  <si>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</si>
  <si>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</si>
  <si>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</si>
  <si>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</si>
  <si>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</si>
  <si>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</si>
  <si>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</si>
  <si>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</si>
  <si>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</si>
  <si>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</si>
  <si>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</si>
  <si>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</si>
  <si>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</si>
  <si>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</si>
  <si>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</si>
  <si>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</si>
  <si>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</si>
  <si>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</si>
  <si>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</si>
  <si>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</si>
  <si>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</si>
  <si>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</si>
  <si>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</si>
  <si>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</si>
  <si>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</si>
  <si>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</si>
  <si>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</si>
  <si>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</si>
  <si>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</si>
  <si>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</si>
  <si>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</si>
  <si>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</si>
  <si>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</si>
  <si>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</si>
  <si>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</si>
  <si>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</si>
  <si>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</si>
  <si>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</si>
  <si>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</si>
  <si>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</si>
  <si>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</si>
  <si>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</si>
  <si>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</si>
  <si>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</si>
  <si>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</si>
  <si>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</si>
  <si>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</si>
  <si>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</si>
  <si>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</si>
  <si>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</si>
  <si>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</si>
  <si>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</si>
  <si>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</si>
  <si>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</si>
  <si>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</si>
  <si>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</si>
  <si>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</si>
  <si>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</si>
  <si>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</si>
  <si>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</si>
  <si>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</si>
  <si>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</si>
  <si>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</si>
  <si>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</si>
  <si>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</si>
  <si>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</si>
  <si>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</si>
  <si>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</si>
  <si>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</si>
  <si>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</si>
  <si>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</si>
  <si>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</si>
  <si>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</si>
  <si>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</si>
  <si>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</si>
  <si>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</si>
  <si>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</si>
  <si>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</si>
  <si>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</si>
  <si>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</si>
  <si>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</si>
  <si>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</si>
  <si>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</si>
  <si>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</si>
  <si>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</si>
  <si>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</si>
  <si>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</si>
  <si>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</si>
  <si>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</si>
  <si>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</si>
  <si>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</si>
  <si>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</si>
  <si>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</si>
  <si>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</si>
  <si>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</si>
  <si>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</si>
  <si>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</si>
  <si>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</si>
  <si>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</si>
  <si>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</si>
  <si>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</si>
  <si>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</si>
  <si>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</si>
  <si>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</si>
  <si>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</si>
  <si>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</si>
  <si>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</si>
  <si>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</si>
  <si>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</si>
  <si>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</si>
  <si>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</si>
  <si>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</si>
  <si>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</si>
  <si>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</si>
  <si>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</si>
  <si>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</si>
  <si>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</si>
  <si>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</si>
  <si>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</si>
  <si>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</si>
  <si>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</si>
  <si>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</si>
  <si>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</si>
  <si>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</si>
  <si>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</si>
  <si>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</si>
  <si>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</si>
  <si>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</si>
  <si>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</si>
  <si>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</si>
  <si>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</si>
  <si>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</si>
  <si>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</si>
  <si>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</si>
  <si>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</si>
  <si>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</si>
  <si>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</si>
  <si>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</si>
  <si>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</si>
  <si>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</si>
  <si>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</si>
  <si>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</si>
  <si>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</si>
  <si>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</si>
  <si>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</si>
  <si>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</si>
  <si>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</si>
  <si>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</si>
  <si>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</si>
  <si>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</si>
  <si>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</si>
  <si>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</si>
  <si>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</si>
  <si>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</si>
  <si>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</si>
  <si>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</si>
  <si>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</si>
  <si>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</si>
  <si>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</si>
  <si>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</si>
  <si>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</si>
  <si>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</si>
  <si>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</si>
  <si>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</si>
  <si>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</si>
  <si>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</si>
  <si>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</si>
  <si>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</si>
  <si>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</si>
  <si>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</si>
  <si>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</si>
  <si>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</si>
  <si>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</si>
  <si>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</si>
  <si>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</si>
  <si>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</si>
  <si>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</si>
  <si>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</si>
  <si>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</si>
  <si>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</si>
  <si>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</si>
  <si>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</si>
  <si>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</si>
  <si>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</si>
  <si>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</si>
  <si>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</si>
  <si>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</si>
  <si>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</si>
  <si>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</si>
  <si>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</si>
  <si>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</si>
  <si>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</si>
  <si>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</si>
  <si>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</si>
  <si>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</si>
  <si>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</si>
  <si>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</si>
  <si>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</si>
  <si>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</si>
  <si>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</si>
  <si>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</si>
  <si>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</si>
  <si>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</si>
  <si>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</si>
  <si>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</si>
  <si>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</si>
  <si>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</si>
  <si>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</si>
  <si>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</si>
  <si>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</si>
  <si>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</si>
  <si>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</si>
  <si>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</si>
  <si>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</si>
  <si>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</si>
  <si>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</si>
  <si>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</si>
  <si>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</si>
  <si>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</si>
  <si>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</si>
  <si>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</si>
  <si>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</si>
  <si>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</si>
  <si>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</si>
  <si>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</si>
  <si>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</si>
  <si>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</si>
  <si>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</si>
  <si>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</si>
  <si>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</si>
  <si>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</si>
  <si>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</si>
  <si>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</si>
  <si>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</si>
  <si>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</si>
  <si>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</si>
  <si>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</si>
  <si>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</si>
  <si>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</si>
  <si>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</si>
  <si>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</si>
  <si>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</si>
  <si>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</si>
  <si>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</si>
  <si>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</si>
  <si>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</si>
  <si>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</si>
  <si>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</si>
  <si>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</si>
  <si>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</si>
  <si>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</si>
  <si>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</si>
  <si>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</si>
  <si>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</si>
  <si>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</si>
  <si>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</si>
  <si>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</si>
  <si>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</si>
  <si>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</si>
  <si>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</si>
  <si>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</si>
  <si>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</si>
  <si>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</si>
  <si>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</si>
  <si>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</si>
  <si>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</si>
  <si>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</si>
  <si>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</si>
  <si>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</si>
  <si>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</si>
  <si>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</si>
  <si>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</si>
  <si>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</si>
  <si>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</si>
  <si>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</si>
  <si>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</si>
  <si>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</si>
  <si>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</si>
  <si>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</si>
  <si>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</si>
  <si>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</si>
  <si>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</si>
  <si>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</si>
  <si>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</si>
  <si>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</si>
  <si>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</si>
  <si>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</si>
  <si>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</si>
  <si>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</si>
  <si>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</si>
  <si>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</si>
  <si>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</si>
  <si>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</si>
  <si>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</si>
  <si>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</si>
  <si>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</si>
  <si>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</si>
  <si>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</si>
  <si>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</si>
  <si>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</si>
  <si>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</si>
  <si>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</si>
  <si>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</si>
  <si>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</si>
  <si>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</si>
  <si>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</si>
  <si>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</si>
  <si>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</si>
  <si>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</si>
  <si>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</si>
  <si>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</si>
  <si>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</si>
  <si>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</si>
  <si>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</si>
  <si>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</si>
  <si>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</si>
  <si>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</si>
  <si>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</si>
  <si>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</si>
  <si>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</si>
  <si>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</si>
  <si>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</si>
  <si>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</si>
  <si>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</si>
  <si>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</si>
  <si>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</si>
  <si>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</si>
  <si>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</si>
  <si>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</si>
  <si>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</si>
  <si>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</si>
  <si>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</si>
  <si>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</si>
  <si>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</si>
  <si>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</si>
  <si>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</si>
  <si>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</si>
  <si>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</si>
  <si>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</si>
  <si>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</si>
  <si>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</si>
  <si>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</si>
  <si>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</si>
  <si>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</si>
  <si>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</si>
  <si>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</si>
  <si>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</si>
  <si>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</si>
  <si>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</si>
  <si>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</si>
  <si>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</si>
  <si>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</si>
  <si>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</si>
  <si>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</si>
  <si>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</si>
  <si>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</si>
  <si>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</si>
  <si>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</si>
  <si>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</si>
  <si>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</si>
  <si>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</si>
  <si>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</si>
  <si>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</si>
  <si>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</si>
  <si>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</si>
  <si>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</si>
  <si>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</si>
  <si>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</si>
  <si>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</si>
  <si>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</si>
  <si>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</si>
  <si>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</si>
  <si>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</si>
  <si>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</si>
  <si>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</si>
  <si>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</si>
  <si>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</si>
  <si>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</si>
  <si>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</si>
  <si>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</si>
  <si>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</si>
  <si>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</si>
  <si>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</si>
  <si>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</si>
  <si>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</si>
  <si>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</si>
  <si>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</si>
  <si>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</si>
  <si>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</si>
  <si>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</si>
  <si>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</si>
  <si>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</si>
  <si>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</si>
  <si>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</si>
  <si>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</si>
  <si>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</si>
  <si>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</si>
  <si>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</si>
  <si>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</si>
  <si>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</si>
  <si>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</si>
  <si>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</si>
  <si>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</si>
  <si>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</si>
  <si>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</si>
  <si>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</si>
  <si>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</si>
  <si>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</si>
  <si>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</si>
  <si>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</si>
  <si>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</si>
  <si>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</si>
  <si>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</si>
  <si>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</si>
  <si>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</si>
  <si>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</si>
  <si>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</si>
  <si>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</si>
  <si>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</si>
  <si>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</si>
  <si>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</si>
  <si>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</si>
  <si>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</si>
  <si>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</si>
  <si>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</si>
  <si>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</si>
  <si>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</si>
  <si>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</si>
  <si>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</si>
  <si>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</si>
  <si>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</si>
  <si>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</si>
  <si>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</si>
  <si>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</si>
  <si>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</si>
  <si>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</si>
  <si>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</si>
  <si>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</si>
  <si>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</si>
  <si>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</si>
  <si>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</si>
  <si>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</si>
  <si>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</si>
  <si>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</si>
  <si>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</si>
  <si>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</si>
  <si>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</si>
  <si>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</si>
  <si>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</si>
  <si>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</si>
  <si>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</si>
  <si>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</si>
  <si>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</si>
  <si>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</si>
  <si>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</si>
  <si>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</si>
  <si>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</si>
  <si>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</si>
  <si>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</si>
  <si>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</si>
  <si>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</si>
  <si>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</si>
  <si>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</si>
  <si>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</si>
  <si>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</si>
  <si>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</si>
  <si>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</si>
  <si>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</si>
  <si>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</si>
  <si>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</si>
  <si>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</si>
  <si>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</si>
  <si>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</si>
  <si>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</si>
  <si>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</si>
  <si>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</si>
  <si>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</si>
  <si>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</si>
  <si>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</si>
  <si>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</si>
  <si>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</si>
  <si>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</si>
  <si>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</si>
  <si>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</si>
  <si>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</si>
  <si>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</si>
  <si>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</si>
  <si>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</si>
  <si>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</si>
  <si>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</si>
  <si>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</si>
  <si>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</si>
  <si>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</si>
  <si>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</si>
  <si>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</si>
  <si>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</si>
  <si>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</si>
  <si>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</si>
  <si>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</si>
  <si>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</si>
  <si>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</si>
  <si>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</si>
  <si>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</si>
  <si>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</si>
  <si>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</si>
  <si>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</si>
  <si>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</si>
  <si>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</si>
  <si>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</si>
  <si>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</si>
  <si>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</si>
  <si>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</si>
  <si>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</si>
  <si>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</si>
  <si>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</si>
  <si>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</si>
  <si>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</si>
  <si>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</si>
  <si>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</si>
  <si>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</si>
  <si>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</si>
  <si>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</si>
  <si>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</si>
  <si>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</si>
  <si>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</si>
  <si>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</si>
  <si>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</si>
  <si>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</si>
  <si>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</si>
  <si>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</si>
  <si>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</si>
  <si>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</si>
  <si>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</si>
  <si>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</si>
  <si>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</si>
  <si>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</si>
  <si>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</si>
  <si>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</si>
  <si>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</si>
  <si>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</si>
  <si>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</si>
  <si>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</si>
  <si>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</si>
  <si>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</si>
  <si>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</si>
  <si>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</si>
  <si>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</si>
  <si>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</si>
  <si>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</si>
  <si>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</si>
  <si>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</si>
  <si>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</si>
  <si>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</si>
  <si>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</si>
  <si>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</si>
  <si>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</si>
  <si>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</si>
  <si>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</si>
  <si>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</si>
  <si>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</si>
  <si>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</si>
  <si>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</si>
  <si>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</si>
  <si>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</si>
  <si>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</si>
  <si>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</si>
  <si>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</si>
  <si>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</si>
  <si>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</si>
  <si>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</si>
  <si>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</si>
  <si>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</si>
  <si>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</si>
  <si>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</si>
  <si>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</si>
  <si>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</si>
  <si>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</si>
  <si>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</si>
  <si>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</si>
  <si>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</si>
  <si>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</si>
  <si>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</si>
  <si>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</si>
  <si>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</si>
  <si>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</si>
  <si>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</si>
  <si>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</si>
  <si>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</si>
  <si>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</si>
  <si>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</si>
  <si>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</si>
  <si>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</si>
  <si>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</si>
  <si>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</si>
  <si>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</si>
  <si>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</si>
  <si>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</si>
  <si>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</si>
  <si>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</si>
  <si>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</si>
  <si>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</si>
  <si>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</si>
  <si>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</si>
  <si>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</si>
  <si>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</si>
  <si>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</si>
  <si>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</si>
  <si>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</si>
  <si>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</si>
  <si>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</si>
  <si>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</si>
  <si>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</si>
  <si>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</si>
  <si>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</si>
  <si>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</si>
  <si>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</si>
  <si>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</si>
  <si>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</si>
  <si>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</si>
  <si>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</si>
  <si>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</si>
  <si>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</si>
  <si>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</si>
  <si>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</si>
  <si>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</si>
  <si>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</si>
  <si>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</si>
  <si>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</si>
  <si>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</si>
  <si>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</si>
  <si>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</si>
  <si>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</si>
  <si>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</si>
  <si>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</si>
  <si>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</si>
  <si>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</si>
  <si>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</si>
  <si>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</si>
  <si>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</si>
  <si>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</si>
  <si>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</si>
  <si>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</si>
  <si>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</si>
  <si>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</si>
  <si>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</si>
  <si>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</si>
  <si>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</si>
  <si>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</si>
  <si>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</si>
  <si>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</si>
  <si>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</si>
  <si>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</si>
  <si>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</si>
  <si>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</si>
  <si>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</si>
  <si>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</si>
  <si>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</si>
  <si>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</si>
  <si>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</si>
  <si>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</si>
  <si>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</si>
  <si>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</si>
  <si>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</si>
  <si>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</si>
  <si>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</si>
  <si>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</si>
  <si>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</si>
  <si>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</si>
  <si>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</si>
  <si>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</si>
  <si>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</si>
  <si>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</si>
  <si>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</si>
  <si>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</si>
  <si>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</si>
  <si>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</si>
  <si>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</si>
  <si>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</si>
  <si>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</si>
  <si>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</si>
  <si>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</si>
  <si>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</si>
  <si>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</si>
  <si>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</si>
  <si>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</si>
  <si>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</si>
  <si>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</si>
  <si>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</si>
  <si>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</si>
  <si>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</si>
  <si>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</si>
  <si>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</si>
  <si>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</si>
  <si>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</si>
  <si>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</si>
  <si>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</si>
  <si>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</si>
  <si>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</si>
  <si>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</si>
  <si>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</si>
  <si>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</si>
  <si>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</si>
  <si>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</si>
  <si>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</si>
  <si>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</si>
  <si>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</si>
  <si>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</si>
  <si>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</si>
  <si>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</si>
  <si>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</si>
  <si>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</si>
  <si>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</si>
  <si>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</si>
  <si>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</si>
  <si>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</si>
  <si>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</si>
  <si>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</si>
  <si>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</si>
  <si>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</si>
  <si>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</si>
  <si>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</si>
  <si>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</si>
  <si>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</si>
  <si>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</si>
  <si>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</si>
  <si>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</si>
  <si>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</si>
  <si>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</si>
  <si>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</si>
  <si>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</si>
  <si>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</si>
  <si>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</si>
  <si>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</si>
  <si>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</si>
  <si>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</si>
  <si>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</si>
  <si>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</si>
  <si>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</si>
  <si>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</si>
  <si>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</si>
  <si>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</si>
  <si>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</si>
  <si>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</si>
  <si>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</si>
  <si>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</si>
  <si>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</si>
  <si>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</si>
  <si>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</si>
  <si>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</si>
  <si>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</si>
  <si>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</si>
  <si>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</si>
  <si>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</si>
  <si>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</si>
  <si>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</si>
  <si>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</si>
  <si>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</si>
  <si>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</si>
  <si>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</si>
  <si>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</si>
  <si>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</si>
  <si>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</si>
  <si>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</si>
  <si>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</si>
  <si>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</si>
  <si>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</si>
  <si>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</si>
  <si>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</si>
  <si>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</si>
  <si>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</si>
  <si>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</si>
  <si>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</si>
  <si>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</si>
  <si>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</si>
  <si>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</si>
  <si>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</si>
  <si>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</si>
  <si>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</si>
  <si>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</si>
  <si>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</si>
  <si>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</si>
  <si>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</si>
  <si>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</si>
  <si>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</si>
  <si>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</si>
  <si>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</si>
  <si>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</si>
  <si>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</si>
  <si>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</si>
  <si>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</si>
  <si>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</si>
  <si>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</si>
  <si>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</si>
  <si>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</si>
  <si>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</si>
  <si>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</si>
  <si>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</si>
  <si>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</si>
  <si>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</si>
  <si>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</si>
  <si>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</si>
  <si>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</si>
  <si>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</si>
  <si>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</si>
  <si>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</si>
  <si>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</si>
  <si>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</si>
  <si>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</si>
  <si>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</si>
  <si>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</si>
  <si>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</si>
  <si>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</si>
  <si>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</si>
  <si>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</si>
  <si>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</si>
  <si>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</si>
  <si>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</si>
  <si>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</si>
  <si>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</si>
  <si>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</si>
  <si>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</si>
  <si>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</si>
  <si>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</si>
  <si>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</si>
  <si>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</si>
  <si>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</si>
  <si>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</si>
  <si>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</si>
  <si>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</si>
  <si>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</si>
  <si>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</si>
  <si>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</si>
  <si>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</si>
  <si>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</si>
  <si>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</si>
  <si>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</si>
  <si>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</si>
  <si>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</si>
  <si>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</si>
  <si>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</si>
  <si>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</si>
  <si>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</si>
  <si>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</si>
  <si>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</si>
  <si>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</si>
  <si>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</si>
  <si>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</si>
  <si>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</si>
  <si>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</si>
  <si>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</si>
  <si>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</si>
  <si>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</si>
  <si>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</si>
  <si>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</si>
  <si>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</si>
  <si>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</si>
  <si>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</si>
  <si>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</si>
  <si>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</si>
  <si>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</si>
  <si>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</si>
  <si>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</si>
  <si>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</si>
  <si>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</si>
  <si>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</si>
  <si>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</si>
  <si>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</si>
  <si>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</si>
  <si>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</si>
  <si>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</si>
  <si>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</si>
  <si>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</si>
  <si>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</si>
  <si>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</si>
  <si>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</si>
  <si>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</si>
  <si>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</si>
  <si>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</si>
  <si>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</si>
  <si>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</si>
  <si>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</si>
  <si>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</si>
  <si>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</si>
  <si>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</si>
  <si>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</si>
  <si>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</si>
  <si>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</si>
  <si>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</si>
  <si>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</si>
  <si>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</si>
  <si>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</si>
  <si>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</si>
  <si>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</si>
  <si>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</si>
  <si>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</si>
  <si>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</si>
  <si>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</si>
  <si>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</si>
  <si>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</si>
  <si>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</si>
  <si>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</si>
  <si>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</si>
  <si>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</si>
  <si>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</si>
  <si>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</si>
  <si>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</si>
  <si>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</si>
  <si>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</si>
  <si>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</si>
  <si>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</si>
  <si>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</si>
  <si>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</si>
  <si>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</si>
  <si>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</si>
  <si>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</si>
  <si>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</si>
  <si>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</si>
  <si>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</si>
  <si>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</si>
  <si>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</si>
  <si>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</si>
  <si>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</si>
  <si>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</si>
  <si>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</si>
  <si>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</si>
  <si>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</si>
  <si>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</si>
  <si>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</si>
  <si>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</si>
  <si>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</si>
  <si>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</si>
  <si>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</si>
  <si>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</si>
  <si>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</si>
  <si>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</si>
  <si>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</si>
  <si>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</si>
  <si>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</si>
  <si>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</si>
  <si>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</si>
  <si>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</si>
  <si>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</si>
  <si>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</si>
  <si>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</si>
  <si>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</si>
  <si>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</si>
  <si>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</si>
  <si>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</si>
  <si>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</si>
  <si>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</si>
  <si>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</si>
  <si>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</si>
  <si>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</si>
  <si>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</si>
  <si>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</si>
  <si>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</si>
  <si>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</si>
  <si>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</si>
  <si>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</si>
  <si>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</si>
  <si>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</si>
  <si>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</si>
  <si>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</si>
  <si>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</si>
  <si>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</si>
  <si>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</si>
  <si>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</si>
  <si>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</si>
  <si>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</si>
  <si>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</si>
  <si>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</si>
  <si>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</si>
  <si>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</si>
  <si>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</si>
  <si>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</si>
  <si>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</si>
  <si>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</si>
  <si>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</si>
  <si>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</si>
  <si>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</si>
  <si>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</si>
  <si>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</si>
  <si>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</si>
  <si>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</si>
  <si>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</si>
  <si>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</si>
  <si>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</si>
  <si>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</si>
  <si>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</si>
  <si>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</si>
  <si>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</si>
  <si>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</si>
  <si>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</si>
  <si>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</si>
  <si>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</si>
  <si>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</si>
  <si>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</si>
  <si>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</si>
  <si>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</si>
  <si>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</si>
  <si>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</si>
  <si>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</si>
  <si>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</si>
  <si>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</si>
  <si>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</si>
  <si>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</si>
  <si>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</si>
  <si>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</si>
  <si>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</si>
  <si>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</si>
  <si>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</si>
  <si>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</si>
  <si>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</si>
  <si>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</si>
  <si>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</si>
  <si>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</si>
  <si>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</si>
  <si>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</si>
  <si>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</si>
  <si>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</si>
  <si>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</si>
  <si>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</si>
  <si>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</si>
  <si>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</si>
  <si>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</si>
  <si>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</si>
  <si>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</si>
  <si>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</si>
  <si>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</si>
  <si>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</si>
  <si>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</si>
  <si>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</si>
  <si>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</si>
  <si>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</si>
  <si>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</si>
  <si>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</si>
  <si>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</si>
  <si>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</si>
  <si>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</si>
  <si>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</si>
  <si>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</si>
  <si>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</si>
  <si>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</si>
  <si>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</si>
  <si>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</si>
  <si>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</si>
  <si>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</si>
  <si>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</si>
  <si>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</si>
  <si>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</si>
  <si>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</si>
  <si>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</si>
  <si>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</si>
  <si>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</si>
  <si>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</si>
  <si>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</si>
  <si>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</si>
  <si>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</si>
  <si>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</si>
  <si>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</si>
  <si>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</si>
  <si>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</si>
  <si>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</si>
  <si>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</si>
  <si>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</si>
  <si>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</si>
  <si>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</si>
  <si>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</si>
  <si>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</si>
  <si>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</si>
  <si>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</si>
  <si>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</si>
  <si>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</si>
  <si>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</si>
  <si>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</si>
  <si>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</si>
  <si>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</si>
  <si>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</si>
  <si>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</si>
  <si>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</si>
  <si>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</si>
  <si>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</si>
  <si>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</si>
  <si>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</si>
  <si>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</si>
  <si>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</si>
  <si>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</si>
  <si>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</si>
  <si>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</si>
  <si>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</si>
  <si>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</si>
  <si>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</si>
  <si>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</si>
  <si>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</si>
  <si>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</si>
  <si>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</si>
  <si>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</si>
  <si>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</si>
  <si>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</si>
  <si>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</si>
  <si>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</si>
  <si>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</si>
  <si>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</si>
  <si>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</si>
  <si>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</si>
  <si>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</si>
  <si>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</si>
  <si>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</si>
  <si>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</si>
  <si>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</si>
  <si>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</si>
  <si>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</si>
  <si>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</si>
  <si>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</si>
  <si>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</si>
  <si>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</si>
  <si>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</si>
  <si>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</si>
  <si>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</si>
  <si>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</si>
  <si>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</si>
  <si>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</si>
  <si>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</si>
  <si>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</si>
  <si>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</si>
  <si>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</si>
  <si>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</si>
  <si>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</si>
  <si>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</si>
  <si>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</si>
  <si>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</si>
  <si>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</si>
  <si>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</si>
  <si>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</si>
  <si>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</si>
  <si>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</si>
  <si>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</si>
  <si>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</si>
  <si>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</si>
  <si>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</si>
  <si>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</si>
  <si>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</si>
  <si>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</si>
  <si>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</si>
  <si>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</si>
  <si>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</si>
  <si>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</si>
  <si>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</si>
  <si>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</si>
  <si>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</si>
  <si>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</si>
  <si>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</si>
  <si>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</si>
  <si>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</si>
  <si>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</si>
  <si>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</si>
  <si>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</si>
  <si>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</si>
  <si>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</si>
  <si>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</si>
  <si>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</si>
  <si>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</si>
  <si>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</si>
  <si>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</si>
  <si>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</si>
  <si>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</si>
  <si>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</si>
  <si>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</si>
  <si>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</si>
  <si>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</si>
  <si>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</si>
  <si>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</si>
  <si>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</si>
  <si>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</si>
  <si>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</si>
  <si>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</si>
  <si>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</si>
  <si>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</si>
  <si>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</si>
  <si>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</si>
  <si>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</si>
  <si>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</si>
  <si>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</si>
  <si>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</si>
  <si>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</si>
  <si>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</si>
  <si>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</si>
  <si>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</si>
  <si>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</si>
  <si>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</si>
  <si>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</si>
  <si>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</si>
  <si>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</si>
  <si>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</si>
  <si>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</si>
  <si>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</si>
  <si>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</si>
  <si>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</si>
  <si>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</si>
  <si>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</si>
  <si>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</si>
  <si>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</si>
  <si>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</si>
  <si>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</si>
  <si>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</si>
  <si>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</si>
  <si>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</si>
  <si>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</si>
  <si>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</si>
  <si>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</si>
  <si>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</si>
  <si>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</si>
  <si>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</si>
  <si>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</si>
  <si>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</si>
  <si>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</si>
  <si>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</si>
  <si>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</si>
  <si>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</si>
  <si>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</si>
  <si>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</si>
  <si>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</si>
  <si>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</si>
  <si>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</si>
  <si>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</si>
  <si>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</si>
  <si>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</si>
  <si>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</si>
  <si>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</si>
  <si>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</si>
  <si>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</si>
  <si>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</si>
  <si>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</si>
  <si>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</si>
  <si>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</si>
  <si>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</si>
  <si>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</si>
  <si>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</si>
  <si>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</si>
  <si>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</si>
  <si>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</si>
  <si>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</si>
  <si>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</si>
  <si>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</si>
  <si>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</si>
  <si>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</si>
  <si>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</si>
  <si>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</si>
  <si>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</si>
  <si>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</si>
  <si>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</si>
  <si>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</si>
  <si>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</si>
  <si>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</si>
  <si>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</si>
  <si>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</si>
  <si>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</si>
  <si>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</si>
  <si>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</si>
  <si>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</si>
  <si>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</si>
  <si>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</si>
  <si>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</si>
  <si>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</si>
  <si>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</si>
  <si>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</si>
  <si>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</si>
  <si>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</si>
  <si>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</si>
  <si>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</si>
  <si>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</si>
  <si>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</si>
  <si>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</si>
  <si>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</si>
  <si>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</si>
  <si>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</si>
  <si>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</si>
  <si>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</si>
  <si>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</si>
  <si>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</si>
  <si>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</si>
  <si>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</si>
  <si>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</si>
  <si>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</si>
  <si>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</si>
  <si>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</si>
  <si>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</si>
  <si>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</si>
  <si>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</si>
  <si>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</si>
  <si>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</si>
  <si>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</si>
  <si>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</si>
  <si>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</si>
  <si>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</si>
  <si>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</si>
  <si>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</si>
  <si>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</si>
  <si>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</si>
  <si>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</si>
  <si>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</si>
  <si>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</si>
  <si>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</si>
  <si>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</si>
  <si>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</si>
  <si>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</si>
  <si>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</si>
  <si>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</si>
  <si>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</si>
  <si>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</si>
  <si>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</si>
  <si>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</si>
  <si>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</si>
  <si>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</si>
  <si>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</si>
  <si>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</si>
  <si>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</si>
  <si>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</si>
  <si>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</si>
  <si>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</si>
  <si>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</si>
  <si>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</si>
  <si>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</si>
  <si>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</si>
  <si>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</si>
  <si>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</si>
  <si>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</si>
  <si>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</si>
  <si>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</si>
  <si>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</si>
  <si>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</si>
  <si>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</si>
  <si>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</si>
  <si>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</si>
  <si>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</si>
  <si>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</si>
  <si>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</si>
  <si>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</si>
  <si>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</si>
  <si>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</si>
  <si>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</si>
  <si>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</si>
  <si>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</si>
  <si>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</si>
  <si>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</si>
  <si>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</si>
  <si>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</si>
  <si>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</si>
  <si>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</si>
  <si>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</si>
  <si>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</si>
  <si>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</si>
  <si>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</si>
  <si>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</si>
  <si>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</si>
  <si>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</si>
  <si>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</si>
  <si>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</si>
  <si>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</si>
  <si>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</si>
  <si>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</si>
  <si>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</si>
  <si>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</si>
  <si>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</si>
  <si>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</si>
  <si>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</si>
  <si>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</si>
  <si>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</si>
  <si>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</si>
  <si>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</si>
  <si>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</si>
  <si>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</si>
  <si>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</si>
  <si>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</si>
  <si>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</si>
  <si>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</si>
  <si>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</si>
  <si>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</si>
  <si>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</si>
  <si>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</si>
  <si>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</si>
  <si>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</si>
  <si>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</si>
  <si>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</si>
  <si>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</si>
  <si>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</si>
  <si>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</si>
  <si>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</si>
  <si>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</si>
  <si>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</si>
  <si>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</si>
  <si>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</si>
  <si>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</si>
  <si>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</si>
  <si>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</si>
  <si>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</si>
  <si>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</si>
  <si>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</si>
  <si>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</si>
  <si>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</si>
  <si>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</si>
  <si>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</si>
  <si>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</si>
  <si>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</si>
  <si>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</si>
  <si>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</si>
  <si>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</si>
  <si>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</si>
  <si>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</si>
  <si>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</si>
  <si>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</si>
  <si>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</si>
  <si>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</si>
  <si>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</si>
  <si>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</si>
  <si>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</si>
  <si>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</si>
  <si>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</si>
  <si>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</si>
  <si>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</si>
  <si>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</si>
  <si>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</si>
  <si>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</si>
  <si>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</si>
  <si>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</si>
  <si>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</si>
  <si>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</si>
  <si>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</si>
  <si>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</si>
  <si>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</si>
  <si>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</si>
  <si>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</si>
  <si>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</si>
  <si>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</si>
  <si>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</si>
  <si>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</si>
  <si>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</si>
  <si>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</si>
  <si>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</si>
  <si>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</si>
  <si>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</si>
  <si>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</si>
  <si>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</si>
  <si>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</si>
  <si>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</si>
  <si>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</si>
  <si>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</si>
  <si>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</si>
  <si>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</si>
  <si>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</si>
  <si>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</si>
  <si>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</si>
  <si>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</si>
  <si>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</si>
  <si>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</si>
  <si>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</si>
  <si>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</si>
  <si>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</si>
  <si>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</si>
  <si>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</si>
  <si>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</si>
  <si>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</si>
  <si>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</si>
  <si>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</si>
  <si>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</si>
  <si>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</si>
  <si>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</si>
  <si>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</si>
  <si>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</si>
  <si>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</si>
  <si>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</si>
  <si>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</si>
  <si>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</si>
  <si>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</si>
  <si>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</si>
  <si>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</si>
  <si>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</si>
  <si>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</si>
  <si>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</si>
  <si>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</si>
  <si>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</si>
  <si>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</si>
  <si>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</si>
  <si>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</si>
  <si>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</si>
  <si>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</si>
  <si>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</si>
  <si>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</si>
  <si>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</si>
  <si>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</si>
  <si>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</si>
  <si>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</si>
  <si>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</si>
  <si>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</si>
  <si>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</si>
  <si>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</si>
  <si>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</si>
  <si>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</si>
  <si>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</si>
  <si>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</si>
  <si>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</si>
  <si>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</si>
  <si>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</si>
  <si>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</si>
  <si>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</si>
  <si>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</si>
  <si>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</si>
  <si>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</si>
  <si>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</si>
  <si>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</si>
  <si>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</si>
  <si>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</si>
  <si>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</si>
  <si>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</si>
  <si>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</si>
  <si>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</si>
  <si>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</si>
  <si>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</si>
  <si>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</si>
  <si>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</si>
  <si>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</si>
  <si>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</si>
  <si>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</si>
  <si>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</si>
  <si>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</si>
  <si>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</si>
  <si>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</si>
  <si>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</si>
  <si>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</si>
  <si>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</si>
  <si>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</si>
  <si>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</si>
  <si>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</si>
  <si>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</si>
  <si>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</si>
  <si>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</si>
  <si>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</si>
  <si>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</si>
  <si>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</si>
  <si>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</si>
  <si>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</si>
  <si>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</si>
  <si>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</si>
  <si>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</si>
  <si>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</si>
  <si>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</si>
  <si>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</si>
  <si>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</si>
  <si>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</si>
  <si>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</si>
  <si>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</si>
  <si>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</si>
  <si>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</si>
  <si>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</si>
  <si>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</si>
  <si>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</si>
  <si>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</si>
  <si>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</si>
  <si>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</si>
  <si>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</si>
  <si>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</si>
  <si>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</si>
  <si>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</si>
  <si>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</si>
  <si>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</si>
  <si>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</si>
  <si>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</si>
  <si>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</si>
  <si>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</si>
  <si>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</si>
  <si>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</si>
  <si>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</si>
  <si>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</si>
  <si>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</si>
  <si>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</si>
  <si>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</si>
  <si>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</si>
  <si>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</si>
  <si>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</si>
  <si>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</si>
  <si>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</si>
  <si>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</si>
  <si>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</si>
  <si>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</si>
  <si>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</si>
  <si>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</si>
  <si>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</si>
  <si>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</si>
  <si>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</si>
  <si>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</si>
  <si>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</si>
  <si>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</si>
  <si>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</si>
  <si>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</si>
  <si>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</si>
  <si>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</si>
  <si>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</si>
  <si>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</si>
  <si>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</si>
  <si>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</si>
  <si>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</si>
  <si>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</si>
  <si>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</si>
  <si>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</si>
  <si>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</si>
  <si>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</si>
  <si>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</si>
  <si>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</si>
  <si>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</si>
  <si>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</si>
  <si>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</si>
  <si>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</si>
  <si>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</si>
  <si>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</si>
  <si>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</si>
  <si>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</si>
  <si>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</si>
  <si>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</si>
  <si>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</si>
  <si>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</si>
  <si>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</si>
  <si>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</si>
  <si>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</si>
  <si>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</si>
  <si>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</si>
  <si>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</si>
  <si>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</si>
  <si>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</si>
  <si>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</si>
  <si>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</si>
  <si>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</si>
  <si>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</si>
  <si>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</si>
  <si>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</si>
  <si>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</si>
  <si>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</si>
  <si>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</si>
  <si>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</si>
  <si>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</si>
  <si>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</si>
  <si>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</si>
  <si>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</si>
  <si>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</si>
  <si>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</si>
  <si>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</si>
  <si>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</si>
  <si>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</si>
  <si>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</si>
  <si>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</si>
  <si>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</si>
  <si>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</si>
  <si>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</si>
  <si>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</si>
  <si>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</si>
  <si>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</si>
  <si>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</si>
  <si>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</si>
  <si>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</si>
  <si>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</si>
  <si>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</si>
  <si>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</si>
  <si>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</si>
  <si>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</si>
  <si>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</si>
  <si>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</si>
  <si>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</si>
  <si>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</si>
  <si>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</si>
  <si>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</si>
  <si>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</si>
  <si>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</si>
  <si>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</si>
  <si>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</si>
  <si>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</si>
  <si>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</si>
  <si>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</si>
  <si>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</si>
  <si>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</si>
  <si>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</si>
  <si>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</si>
  <si>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</si>
  <si>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</si>
  <si>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</si>
  <si>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</si>
  <si>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</si>
  <si>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</si>
  <si>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</si>
  <si>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</si>
  <si>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</si>
  <si>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</si>
  <si>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</si>
  <si>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</si>
  <si>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</si>
  <si>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</si>
  <si>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</si>
  <si>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</si>
  <si>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</si>
  <si>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</si>
  <si>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</si>
  <si>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</si>
  <si>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</si>
  <si>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</si>
  <si>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</si>
  <si>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</si>
  <si>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</si>
  <si>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</si>
  <si>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</si>
  <si>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</si>
  <si>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</si>
  <si>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</si>
  <si>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</si>
  <si>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</si>
  <si>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</si>
  <si>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</si>
  <si>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</si>
  <si>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</si>
  <si>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</si>
  <si>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</si>
  <si>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</si>
  <si>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</si>
  <si>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</si>
  <si>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</si>
  <si>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</si>
  <si>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</si>
  <si>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</si>
  <si>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</si>
  <si>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</si>
  <si>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</si>
  <si>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</si>
  <si>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</si>
  <si>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</si>
  <si>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</si>
  <si>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</si>
  <si>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</si>
  <si>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</si>
  <si>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</si>
  <si>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</si>
  <si>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</si>
  <si>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</si>
  <si>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</si>
  <si>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</si>
  <si>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</si>
  <si>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</si>
  <si>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</si>
  <si>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</si>
  <si>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</si>
  <si>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</si>
  <si>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</si>
  <si>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</si>
  <si>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</si>
  <si>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</si>
  <si>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</si>
  <si>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</si>
  <si>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</si>
  <si>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</si>
  <si>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</si>
  <si>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</si>
  <si>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</si>
  <si>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</si>
  <si>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</si>
  <si>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</si>
  <si>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</si>
  <si>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</si>
  <si>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</si>
  <si>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</si>
  <si>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</si>
  <si>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</si>
  <si>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</si>
  <si>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</si>
  <si>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</si>
  <si>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</si>
  <si>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</si>
  <si>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</si>
  <si>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</si>
  <si>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</si>
  <si>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</si>
  <si>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</si>
  <si>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</si>
  <si>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</si>
  <si>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</si>
  <si>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</si>
  <si>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</si>
  <si>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</si>
  <si>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</si>
  <si>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</si>
  <si>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</si>
  <si>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</si>
  <si>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</si>
  <si>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</si>
  <si>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</si>
  <si>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</si>
  <si>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</si>
  <si>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</si>
  <si>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</si>
  <si>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</si>
  <si>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</si>
  <si>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</si>
  <si>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</si>
  <si>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</si>
  <si>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</si>
  <si>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</si>
  <si>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</si>
  <si>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</si>
  <si>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</si>
  <si>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</si>
  <si>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</si>
  <si>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</si>
  <si>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</si>
  <si>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</si>
  <si>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</si>
  <si>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</si>
  <si>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</si>
  <si>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</si>
  <si>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</si>
  <si>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</si>
  <si>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</si>
  <si>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</si>
  <si>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</si>
  <si>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</si>
  <si>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</si>
  <si>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</si>
  <si>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</si>
  <si>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</si>
  <si>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</si>
  <si>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</si>
  <si>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</si>
  <si>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</si>
  <si>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</si>
  <si>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</si>
  <si>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</si>
  <si>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</si>
  <si>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</si>
  <si>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</si>
  <si>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</si>
  <si>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</si>
  <si>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</si>
  <si>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</si>
  <si>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</si>
  <si>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</si>
  <si>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</si>
  <si>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</si>
  <si>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</si>
  <si>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</si>
  <si>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</si>
  <si>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</si>
  <si>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</si>
  <si>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</si>
  <si>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</si>
  <si>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</si>
  <si>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</si>
  <si>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</si>
  <si>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</si>
  <si>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</si>
  <si>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</si>
  <si>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</si>
  <si>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</si>
  <si>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</si>
  <si>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</si>
  <si>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</si>
  <si>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</si>
  <si>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</si>
  <si>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</si>
  <si>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</si>
  <si>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</si>
  <si>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</si>
  <si>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</si>
  <si>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</si>
  <si>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</si>
  <si>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</si>
  <si>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</si>
  <si>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</si>
  <si>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</si>
  <si>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</si>
  <si>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</si>
  <si>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</si>
  <si>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</si>
  <si>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</si>
  <si>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</si>
  <si>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</si>
  <si>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</si>
  <si>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</si>
  <si>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</si>
  <si>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</si>
  <si>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</si>
  <si>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</si>
  <si>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</si>
  <si>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</si>
  <si>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</si>
  <si>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</si>
  <si>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</si>
  <si>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</si>
  <si>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</si>
  <si>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</si>
  <si>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</si>
  <si>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</si>
  <si>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</si>
  <si>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</si>
  <si>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</si>
  <si>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</si>
  <si>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</si>
  <si>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</si>
  <si>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</si>
  <si>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</si>
  <si>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</si>
  <si>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</si>
  <si>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</si>
  <si>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</si>
  <si>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</si>
  <si>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</si>
  <si>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</si>
  <si>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</si>
  <si>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</si>
  <si>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</si>
  <si>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</si>
  <si>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</si>
  <si>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</si>
  <si>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</si>
  <si>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</si>
  <si>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</si>
  <si>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</si>
  <si>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</si>
  <si>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</si>
  <si>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</si>
  <si>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</si>
  <si>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</si>
  <si>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</si>
  <si>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</si>
  <si>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</si>
  <si>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</si>
  <si>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</si>
  <si>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</si>
  <si>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</si>
  <si>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</si>
  <si>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</si>
  <si>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</si>
  <si>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</si>
  <si>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</si>
  <si>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</si>
  <si>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</si>
  <si>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</si>
  <si>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</si>
  <si>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</si>
  <si>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</si>
  <si>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</si>
  <si>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</si>
  <si>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</si>
  <si>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</si>
  <si>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</si>
  <si>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</si>
  <si>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</si>
  <si>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</si>
  <si>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</si>
  <si>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</si>
  <si>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</si>
  <si>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</si>
  <si>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</si>
  <si>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</si>
  <si>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</si>
  <si>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</si>
  <si>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</si>
  <si>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</si>
  <si>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</si>
  <si>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</si>
  <si>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</si>
  <si>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</si>
  <si>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</si>
  <si>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</si>
  <si>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</si>
  <si>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</si>
  <si>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</si>
  <si>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</si>
  <si>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</si>
  <si>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</si>
  <si>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</si>
  <si>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</si>
  <si>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</si>
  <si>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</si>
  <si>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</si>
  <si>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</si>
  <si>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</si>
  <si>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</si>
  <si>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</si>
  <si>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</si>
  <si>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</si>
  <si>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</si>
  <si>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</si>
  <si>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</si>
  <si>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</si>
  <si>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</si>
  <si>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</si>
  <si>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</si>
  <si>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</si>
  <si>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</si>
  <si>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</si>
  <si>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</si>
  <si>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</si>
  <si>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</si>
  <si>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</si>
  <si>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</si>
  <si>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</si>
  <si>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</si>
  <si>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</si>
  <si>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</si>
  <si>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</si>
  <si>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</si>
  <si>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</si>
  <si>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</si>
  <si>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</si>
  <si>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</si>
  <si>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</si>
  <si>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</si>
  <si>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</si>
  <si>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</si>
  <si>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</si>
  <si>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</si>
  <si>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</si>
  <si>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</si>
  <si>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</si>
  <si>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</si>
  <si>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</si>
  <si>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</si>
  <si>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</si>
  <si>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</si>
  <si>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</si>
  <si>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</si>
  <si>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</si>
  <si>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</si>
  <si>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</si>
  <si>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</si>
  <si>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</si>
  <si>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</si>
  <si>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</si>
  <si>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</si>
  <si>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</si>
  <si>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</si>
  <si>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</si>
  <si>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</si>
  <si>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</si>
  <si>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</si>
  <si>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</si>
  <si>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</si>
  <si>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</si>
  <si>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</si>
  <si>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</si>
  <si>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</si>
  <si>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</si>
  <si>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</si>
  <si>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</si>
  <si>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</si>
  <si>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</si>
  <si>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</si>
  <si>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</si>
  <si>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</si>
  <si>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</si>
  <si>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</si>
  <si>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</si>
  <si>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</si>
  <si>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</si>
  <si>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</si>
  <si>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</si>
  <si>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</si>
  <si>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</si>
  <si>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</si>
  <si>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</si>
  <si>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</si>
  <si>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</si>
  <si>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</si>
  <si>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</si>
  <si>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</si>
  <si>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</si>
  <si>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</si>
  <si>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</si>
  <si>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</si>
  <si>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</si>
  <si>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</si>
  <si>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</si>
  <si>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</si>
  <si>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</si>
  <si>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</si>
  <si>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</si>
  <si>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</si>
  <si>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</si>
  <si>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</si>
  <si>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</si>
  <si>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</si>
  <si>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</si>
  <si>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</si>
  <si>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</si>
  <si>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</si>
  <si>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</si>
  <si>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</si>
  <si>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</si>
  <si>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</si>
  <si>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</si>
  <si>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</si>
  <si>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</si>
  <si>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</si>
  <si>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</si>
  <si>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</si>
  <si>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</si>
  <si>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</si>
  <si>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</si>
  <si>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</si>
  <si>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</si>
  <si>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</si>
  <si>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</si>
  <si>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</si>
  <si>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</si>
  <si>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</si>
  <si>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</si>
  <si>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</si>
  <si>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</si>
  <si>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</si>
  <si>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</si>
  <si>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</si>
  <si>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</si>
  <si>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</si>
  <si>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</si>
  <si>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</si>
  <si>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</si>
  <si>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</si>
  <si>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</si>
  <si>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</si>
  <si>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</si>
  <si>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</si>
  <si>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</si>
  <si>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</si>
  <si>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</si>
  <si>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</si>
  <si>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</si>
  <si>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</si>
  <si>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</si>
  <si>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</si>
  <si>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</si>
  <si>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</si>
  <si>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</si>
  <si>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</si>
  <si>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</si>
  <si>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</si>
  <si>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</si>
  <si>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</si>
  <si>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</si>
  <si>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</si>
  <si>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</si>
  <si>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</si>
  <si>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</si>
  <si>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</si>
  <si>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</si>
  <si>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</si>
  <si>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</si>
  <si>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</si>
  <si>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</si>
  <si>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</si>
  <si>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</si>
  <si>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</si>
  <si>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</si>
  <si>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</si>
  <si>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</si>
  <si>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</si>
  <si>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</si>
  <si>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</si>
  <si>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</si>
  <si>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</si>
  <si>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</si>
  <si>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</si>
  <si>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</si>
  <si>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</si>
  <si>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</si>
  <si>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</si>
  <si>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</si>
  <si>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</si>
  <si>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</si>
  <si>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</si>
  <si>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</si>
  <si>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</si>
  <si>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</si>
  <si>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</si>
  <si>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</si>
  <si>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</si>
  <si>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</si>
  <si>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</si>
  <si>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</si>
  <si>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</si>
  <si>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</si>
  <si>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</si>
  <si>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</si>
  <si>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</si>
  <si>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</si>
  <si>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</si>
  <si>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</si>
  <si>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</si>
  <si>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</si>
  <si>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</si>
  <si>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</si>
  <si>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</si>
  <si>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</si>
  <si>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</si>
  <si>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</si>
  <si>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</si>
  <si>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</si>
  <si>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</si>
  <si>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</si>
  <si>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</si>
  <si>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</si>
  <si>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</si>
  <si>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</si>
  <si>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</si>
  <si>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</si>
  <si>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</si>
  <si>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</si>
  <si>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</si>
  <si>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</si>
  <si>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</si>
  <si>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</si>
  <si>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</si>
  <si>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</si>
  <si>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</si>
  <si>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</si>
  <si>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</si>
  <si>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</si>
  <si>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</si>
  <si>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</si>
  <si>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</si>
  <si>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</si>
  <si>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</si>
  <si>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</si>
  <si>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</si>
  <si>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</si>
  <si>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</si>
  <si>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</si>
  <si>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</si>
  <si>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</si>
  <si>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</si>
  <si>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</si>
  <si>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</si>
  <si>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</si>
  <si>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</si>
  <si>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</si>
  <si>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</si>
  <si>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</si>
  <si>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</si>
  <si>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</si>
  <si>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</si>
  <si>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</si>
  <si>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</si>
  <si>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</si>
  <si>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</si>
  <si>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</si>
  <si>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</si>
  <si>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</si>
  <si>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</si>
  <si>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</si>
  <si>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</si>
  <si>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</si>
  <si>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</si>
  <si>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</si>
  <si>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</si>
  <si>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</si>
  <si>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</si>
  <si>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</si>
  <si>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</si>
  <si>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</si>
  <si>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</si>
  <si>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</si>
  <si>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</si>
  <si>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</si>
  <si>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</si>
  <si>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</si>
  <si>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</si>
  <si>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</si>
  <si>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</si>
  <si>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</si>
  <si>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</si>
  <si>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</si>
  <si>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</si>
  <si>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</si>
  <si>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</si>
  <si>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</si>
  <si>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</si>
  <si>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</si>
  <si>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</si>
  <si>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</si>
  <si>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</si>
  <si>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</si>
  <si>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</si>
  <si>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</si>
  <si>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</si>
  <si>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</si>
  <si>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</si>
  <si>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</si>
  <si>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</si>
  <si>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</si>
  <si>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</si>
  <si>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</si>
  <si>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</si>
  <si>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</si>
  <si>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</si>
  <si>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</si>
  <si>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</si>
  <si>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</si>
  <si>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</si>
  <si>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</si>
  <si>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</si>
  <si>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</si>
  <si>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</si>
  <si>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</si>
  <si>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</si>
  <si>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</si>
  <si>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</si>
  <si>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</si>
  <si>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</si>
  <si>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</si>
  <si>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</si>
  <si>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</si>
  <si>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</si>
  <si>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</si>
  <si>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</si>
  <si>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</si>
  <si>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</si>
  <si>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</si>
  <si>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</si>
  <si>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</si>
  <si>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</si>
  <si>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</si>
  <si>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</si>
  <si>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</si>
  <si>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</si>
  <si>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</si>
  <si>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</si>
  <si>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</si>
  <si>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</si>
  <si>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</si>
  <si>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</si>
  <si>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</si>
  <si>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</si>
  <si>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</si>
  <si>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</si>
  <si>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</si>
  <si>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</si>
  <si>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</si>
  <si>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</si>
  <si>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</si>
  <si>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</si>
  <si>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</si>
  <si>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</si>
  <si>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</si>
  <si>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</si>
  <si>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</si>
  <si>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</si>
  <si>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</si>
  <si>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</si>
  <si>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</si>
  <si>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</si>
  <si>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</si>
  <si>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</si>
  <si>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</si>
  <si>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</si>
  <si>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</si>
  <si>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</si>
  <si>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</si>
  <si>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</si>
  <si>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</si>
  <si>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</si>
  <si>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</si>
  <si>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</si>
  <si>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</si>
  <si>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</si>
  <si>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</si>
  <si>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</si>
  <si>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</si>
  <si>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</si>
  <si>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</si>
  <si>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</si>
  <si>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</si>
  <si>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</si>
  <si>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</si>
  <si>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</si>
  <si>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</si>
  <si>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</si>
  <si>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</si>
  <si>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</si>
  <si>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</si>
  <si>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</si>
  <si>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</si>
  <si>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</si>
  <si>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</si>
  <si>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</si>
  <si>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</si>
  <si>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</si>
  <si>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</si>
  <si>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</si>
  <si>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</si>
  <si>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</si>
  <si>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</si>
  <si>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</si>
  <si>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</si>
  <si>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</si>
  <si>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</si>
  <si>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</si>
  <si>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</si>
  <si>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</si>
  <si>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</si>
  <si>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</si>
  <si>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</si>
  <si>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</si>
  <si>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</si>
  <si>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</si>
  <si>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</si>
  <si>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</si>
  <si>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</si>
  <si>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</si>
  <si>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</si>
  <si>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</si>
  <si>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</si>
  <si>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</si>
  <si>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</si>
  <si>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</si>
  <si>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</si>
  <si>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</si>
  <si>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</si>
  <si>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</si>
  <si>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</si>
  <si>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</si>
  <si>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</si>
  <si>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</si>
  <si>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</si>
  <si>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</si>
  <si>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</si>
  <si>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</si>
  <si>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</si>
  <si>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</si>
  <si>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</si>
  <si>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</si>
  <si>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</si>
  <si>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</si>
  <si>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</si>
  <si>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</si>
  <si>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</si>
  <si>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</si>
  <si>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</si>
  <si>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</si>
  <si>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</si>
  <si>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</si>
  <si>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</si>
  <si>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</si>
  <si>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</si>
  <si>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</si>
  <si>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</si>
  <si>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</si>
  <si>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</si>
  <si>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</si>
  <si>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</si>
  <si>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</si>
  <si>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</si>
  <si>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</si>
  <si>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</si>
  <si>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</si>
  <si>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</si>
  <si>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</si>
  <si>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</si>
  <si>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</si>
  <si>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</si>
  <si>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</si>
  <si>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</si>
  <si>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</si>
  <si>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</si>
  <si>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</si>
  <si>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</si>
  <si>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</si>
  <si>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</si>
  <si>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</si>
  <si>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</si>
  <si>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</si>
  <si>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</si>
  <si>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</si>
  <si>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</si>
  <si>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</si>
  <si>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</si>
  <si>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</si>
  <si>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</si>
  <si>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</si>
  <si>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</si>
  <si>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</si>
  <si>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</si>
  <si>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</si>
  <si>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</si>
  <si>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</si>
  <si>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</si>
  <si>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</si>
  <si>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</si>
  <si>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</si>
  <si>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</si>
  <si>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</si>
  <si>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</si>
  <si>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</si>
  <si>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</si>
  <si>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</si>
  <si>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</si>
  <si>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</si>
  <si>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</si>
  <si>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</si>
  <si>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</si>
  <si>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</si>
  <si>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</si>
  <si>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</si>
  <si>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</si>
  <si>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</si>
  <si>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</si>
  <si>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</si>
  <si>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</si>
  <si>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</si>
  <si>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</si>
  <si>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</si>
  <si>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</si>
  <si>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</si>
  <si>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</si>
  <si>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</si>
  <si>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</si>
  <si>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</si>
  <si>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</si>
  <si>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</si>
  <si>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</si>
  <si>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</si>
  <si>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</si>
  <si>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</si>
  <si>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</si>
  <si>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</si>
  <si>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</si>
  <si>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</si>
  <si>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</si>
  <si>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</si>
  <si>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</si>
  <si>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</si>
  <si>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</si>
  <si>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</si>
  <si>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</si>
  <si>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</si>
  <si>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</si>
  <si>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</si>
  <si>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</si>
  <si>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</si>
  <si>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</si>
  <si>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</si>
  <si>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</si>
  <si>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</si>
  <si>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</si>
  <si>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</si>
  <si>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</si>
  <si>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</si>
  <si>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</si>
  <si>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</si>
  <si>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</si>
  <si>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</si>
  <si>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</si>
  <si>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</si>
  <si>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</si>
  <si>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</si>
  <si>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</si>
  <si>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</si>
  <si>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</si>
  <si>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</si>
  <si>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</si>
  <si>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</si>
  <si>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</si>
  <si>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</si>
  <si>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</si>
  <si>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</si>
  <si>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</si>
  <si>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</si>
  <si>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</si>
  <si>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</si>
  <si>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</si>
  <si>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</si>
  <si>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</si>
  <si>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</si>
  <si>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</si>
  <si>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</si>
  <si>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</si>
  <si>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</si>
  <si>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</si>
  <si>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</si>
  <si>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</si>
  <si>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</si>
  <si>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</si>
  <si>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</si>
  <si>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</si>
  <si>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</si>
  <si>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</si>
  <si>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</si>
  <si>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</si>
  <si>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</si>
  <si>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</si>
  <si>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</si>
  <si>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</si>
  <si>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</si>
  <si>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</si>
  <si>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</si>
  <si>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</si>
  <si>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</si>
  <si>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</si>
  <si>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</si>
  <si>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</si>
  <si>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</si>
  <si>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</si>
  <si>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</si>
  <si>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</si>
  <si>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</si>
  <si>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</si>
  <si>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</si>
  <si>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</si>
  <si>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</si>
  <si>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</si>
  <si>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</si>
  <si>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</si>
  <si>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</si>
  <si>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</si>
  <si>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</si>
  <si>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</si>
  <si>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</si>
  <si>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</si>
  <si>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</si>
  <si>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</si>
  <si>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</si>
  <si>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</si>
  <si>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</si>
  <si>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</si>
  <si>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</si>
  <si>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</si>
  <si>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</si>
  <si>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</si>
  <si>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</si>
  <si>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</si>
  <si>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</si>
  <si>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</si>
  <si>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</si>
  <si>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</si>
  <si>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</si>
  <si>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</si>
  <si>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</si>
  <si>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</si>
  <si>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</si>
  <si>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</si>
  <si>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</si>
  <si>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</si>
  <si>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</si>
  <si>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</si>
  <si>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</si>
  <si>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</si>
  <si>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</si>
  <si>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</si>
  <si>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</si>
  <si>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</si>
  <si>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</si>
  <si>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</si>
  <si>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</si>
  <si>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</si>
  <si>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</si>
  <si>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</si>
  <si>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</si>
  <si>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</si>
  <si>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</si>
  <si>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</si>
  <si>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</si>
  <si>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</si>
  <si>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</si>
  <si>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</si>
  <si>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</si>
  <si>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</si>
  <si>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</si>
  <si>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</si>
  <si>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</si>
  <si>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</si>
  <si>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</si>
  <si>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</si>
  <si>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</si>
  <si>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</si>
  <si>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</si>
  <si>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</si>
  <si>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</si>
  <si>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</si>
  <si>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</si>
  <si>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</si>
  <si>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</si>
  <si>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</si>
  <si>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</si>
  <si>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</si>
  <si>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</si>
  <si>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</si>
  <si>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</si>
  <si>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</si>
  <si>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</si>
  <si>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</si>
  <si>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</si>
  <si>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</si>
  <si>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</si>
  <si>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</si>
  <si>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</si>
  <si>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</si>
  <si>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</si>
  <si>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</si>
  <si>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</si>
  <si>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</si>
  <si>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</si>
  <si>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</si>
  <si>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</si>
  <si>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</si>
  <si>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</si>
  <si>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</si>
  <si>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</si>
  <si>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</si>
  <si>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</si>
  <si>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</si>
  <si>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</si>
  <si>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</si>
  <si>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</si>
  <si>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</si>
  <si>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</si>
  <si>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</si>
  <si>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</si>
  <si>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</si>
  <si>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</si>
  <si>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</si>
  <si>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</si>
  <si>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</si>
  <si>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</si>
  <si>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</si>
  <si>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</si>
  <si>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</si>
  <si>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</si>
  <si>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</si>
  <si>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</si>
  <si>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</si>
  <si>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</si>
  <si>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</si>
  <si>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</si>
  <si>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</si>
  <si>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</si>
  <si>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</si>
  <si>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</si>
  <si>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</si>
  <si>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</si>
  <si>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</si>
  <si>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</si>
  <si>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</si>
  <si>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</si>
  <si>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</si>
  <si>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</si>
  <si>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</si>
  <si>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</si>
  <si>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</si>
  <si>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</si>
  <si>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</si>
  <si>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</si>
  <si>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</si>
  <si>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</si>
  <si>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</si>
  <si>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</si>
  <si>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</si>
  <si>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</si>
  <si>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</si>
  <si>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</si>
  <si>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</si>
  <si>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</si>
  <si>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</si>
  <si>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</si>
  <si>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</si>
  <si>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</si>
  <si>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</si>
  <si>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</si>
  <si>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</si>
  <si>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</si>
  <si>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</si>
  <si>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</si>
  <si>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</si>
  <si>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</si>
  <si>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</si>
  <si>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</si>
  <si>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</si>
  <si>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</si>
  <si>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</si>
  <si>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</si>
  <si>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</si>
  <si>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</si>
  <si>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</si>
  <si>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</si>
  <si>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</si>
  <si>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</si>
  <si>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</si>
  <si>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</si>
  <si>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</si>
  <si>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</si>
  <si>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</si>
  <si>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</si>
  <si>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</si>
  <si>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</si>
  <si>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</si>
  <si>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</si>
  <si>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</si>
  <si>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</si>
  <si>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</si>
  <si>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</si>
  <si>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</si>
  <si>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</si>
  <si>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</si>
  <si>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</si>
  <si>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</si>
  <si>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</si>
  <si>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</si>
  <si>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</si>
  <si>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</si>
  <si>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</si>
  <si>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</si>
  <si>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</si>
  <si>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</si>
  <si>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</si>
  <si>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</si>
  <si>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</si>
  <si>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</si>
  <si>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</si>
  <si>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</si>
  <si>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</si>
  <si>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</si>
  <si>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</si>
  <si>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</si>
  <si>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</si>
  <si>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</si>
  <si>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</si>
  <si>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</si>
  <si>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</si>
  <si>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</si>
  <si>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</si>
  <si>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</si>
  <si>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</si>
  <si>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</si>
  <si>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</si>
  <si>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</si>
  <si>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</si>
  <si>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</si>
  <si>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</si>
  <si>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</si>
  <si>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</si>
  <si>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</si>
  <si>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</si>
  <si>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</si>
  <si>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</si>
  <si>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</si>
  <si>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</si>
  <si>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</si>
  <si>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</si>
  <si>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</si>
  <si>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</si>
  <si>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</si>
  <si>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</si>
  <si>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</si>
  <si>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</si>
  <si>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</si>
  <si>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</si>
  <si>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</si>
  <si>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</si>
  <si>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</si>
  <si>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</si>
  <si>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</si>
  <si>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</si>
  <si>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</si>
  <si>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</si>
  <si>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</si>
  <si>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</si>
  <si>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</si>
  <si>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</si>
  <si>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</si>
  <si>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</si>
  <si>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</si>
  <si>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</si>
  <si>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</si>
  <si>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</si>
  <si>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</si>
  <si>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</si>
  <si>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</si>
  <si>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</si>
  <si>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</si>
  <si>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</si>
  <si>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</si>
  <si>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</si>
  <si>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</si>
  <si>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</si>
  <si>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</si>
  <si>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</si>
  <si>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</si>
  <si>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</si>
  <si>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</si>
  <si>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</si>
  <si>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</si>
  <si>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</si>
  <si>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</si>
  <si>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</si>
  <si>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</si>
  <si>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</si>
  <si>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</si>
  <si>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</si>
  <si>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</si>
  <si>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</si>
  <si>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</si>
  <si>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</si>
  <si>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</si>
  <si>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</si>
  <si>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</si>
  <si>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</si>
  <si>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</si>
  <si>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</si>
  <si>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</si>
  <si>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</si>
  <si>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</si>
  <si>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</si>
  <si>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</si>
  <si>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</si>
  <si>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</si>
  <si>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</si>
  <si>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</si>
  <si>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</si>
  <si>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</si>
  <si>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</si>
  <si>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</si>
  <si>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</si>
  <si>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</si>
  <si>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</si>
  <si>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</si>
  <si>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</si>
  <si>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</si>
  <si>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</si>
  <si>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</si>
  <si>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</si>
  <si>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</si>
  <si>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</si>
  <si>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</si>
  <si>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</si>
  <si>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</si>
  <si>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</si>
  <si>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</si>
  <si>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</si>
  <si>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</si>
  <si>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</si>
  <si>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</si>
  <si>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</si>
  <si>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</si>
  <si>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</si>
  <si>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</si>
  <si>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</si>
  <si>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</si>
  <si>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</si>
  <si>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</si>
  <si>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</si>
  <si>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</si>
  <si>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</si>
  <si>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</si>
  <si>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</si>
  <si>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</si>
  <si>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</si>
  <si>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</si>
  <si>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</si>
  <si>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</si>
  <si>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</si>
  <si>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</si>
  <si>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</si>
  <si>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</si>
  <si>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</si>
  <si>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</si>
  <si>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</si>
  <si>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</si>
  <si>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</si>
  <si>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</si>
  <si>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</si>
  <si>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</si>
  <si>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</si>
  <si>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</si>
  <si>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</si>
  <si>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</si>
  <si>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</si>
  <si>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</si>
  <si>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</si>
  <si>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</si>
  <si>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</si>
  <si>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</si>
  <si>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</si>
  <si>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</si>
  <si>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</si>
  <si>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</si>
  <si>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</si>
  <si>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</si>
  <si>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</si>
  <si>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</si>
  <si>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</si>
  <si>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</si>
  <si>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</si>
  <si>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</si>
  <si>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</si>
  <si>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</si>
  <si>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</si>
  <si>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</si>
  <si>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</si>
  <si>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</si>
  <si>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</si>
  <si>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</si>
  <si>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</si>
  <si>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</si>
  <si>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</si>
  <si>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</si>
  <si>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</si>
  <si>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</si>
  <si>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180</t>
  </si>
  <si>
    <t>2</t>
  </si>
  <si>
    <t>MIRYAM PIEDAD ARBELAEZ CORREA</t>
  </si>
  <si>
    <t>miriam.arbelaez@fiscalia.gov.co</t>
  </si>
  <si>
    <t>DIRECTA</t>
  </si>
  <si>
    <t>MINIMA CUANTIA</t>
  </si>
  <si>
    <t>4</t>
  </si>
  <si>
    <t>30</t>
  </si>
  <si>
    <t>5903108 EXT 42133</t>
  </si>
  <si>
    <t>5903108 EXT 41423</t>
  </si>
  <si>
    <t>SERVICIO RENOVACION PERIODICO EL COLOMBIANO</t>
  </si>
  <si>
    <t>SERVICIO RENOVACION REVISTA CONSTRUDATA</t>
  </si>
  <si>
    <t>Gestión Contractual -Sección Compras</t>
  </si>
  <si>
    <t>5</t>
  </si>
  <si>
    <t xml:space="preserve">ADQUISICION DE LLANTAS Y NEUMATICOS </t>
  </si>
  <si>
    <t>SELECCIÓN ABREVIADA MENOR CUANTIA</t>
  </si>
  <si>
    <t>72100000-72102900-72121100</t>
  </si>
  <si>
    <t>360</t>
  </si>
  <si>
    <t>240</t>
  </si>
  <si>
    <t>210</t>
  </si>
  <si>
    <t>SERVICIO DE MANTENIMIENTO PREVENTIVO Y CORRECTIVO PARQUE AUTOMOTOR MOTOCICLETAS</t>
  </si>
  <si>
    <t>Subdirector Regional de Apoyo Noroccidental ( E )</t>
  </si>
  <si>
    <t>9</t>
  </si>
  <si>
    <t>60</t>
  </si>
  <si>
    <t>90</t>
  </si>
  <si>
    <t>Elaboro: Javier Guzman Londoño</t>
  </si>
  <si>
    <t>Asistente Administrativo</t>
  </si>
  <si>
    <t>Vo.Bo. HUBER ANTONIO LOPEZ MORALES</t>
  </si>
  <si>
    <t>5903108 EXT 41958</t>
  </si>
  <si>
    <t>8</t>
  </si>
  <si>
    <t>10</t>
  </si>
  <si>
    <t>46191600-72101509-72102100-72101516</t>
  </si>
  <si>
    <t>56112100-56111800-56101700-56101708-56101703</t>
  </si>
  <si>
    <t>ADQUISICION CON INSTALACION Y ADECUACION MOBILIARIO PARA OFICINA Y LABORATORIO DE CAMPO SECCION CRIMINALISTICA ANTIOQUIA Y ADECUACION DE MOBILIARIO PARA OFICINA PARA 20 UNIDADES DE FISCALIAS UBICADAS EN LOS MUNICIPIOS DE ANTIOQUIA Y ADQUISICION DE SILLAS ESPECIALES RECLINABLES PARA EL PERSONAL DE SAC Y CONTROL TELEMATICO.</t>
  </si>
  <si>
    <t>120</t>
  </si>
  <si>
    <t>COMPRA DE PARARAYOS, FUSIBLES ELECTRICOS, REGULADORES ELECTRICOS PARA ALTO VOLTAJE, INTERRUPTORES, CLAVIJAS, TABLEROS, CONSOLAS Y MESASPARA CONTROL ELECTRICO, CONECTORES PARA FIBRA OPTICA</t>
  </si>
  <si>
    <t>COMPRA DE PLANTA ELECTRICA Y UPS</t>
  </si>
  <si>
    <t xml:space="preserve">DANIELA BELTRAN LEGUIZAMON COMPRAS   </t>
  </si>
  <si>
    <t>daniela.beltran@fiscalia.gov.co</t>
  </si>
  <si>
    <t xml:space="preserve">SUMINISTRO DE COMBUSTIBLE Y LUBRICANTES </t>
  </si>
  <si>
    <t>SELECCIÓN ABREVIADA ACUERDO MARCO</t>
  </si>
  <si>
    <t>450</t>
  </si>
  <si>
    <t>SERVICIO DE REVISION, REPOSICIÓN, RECARGA DE EXTINTORES Y ADQUISICI0N DE EXTINTORES PARA VEHICULOS</t>
  </si>
  <si>
    <t>25172500-25172503-25172504-25172512</t>
  </si>
  <si>
    <t>ADQUISICION DE CORTINAS, PERSIANAS CON INSTALACION</t>
  </si>
  <si>
    <t>52131501-72153608</t>
  </si>
  <si>
    <t>COMPRA DE PUNTO ECOLÓGICO REGLAMENTARIO CON BASE METÁLICA DE TRES PUESTOS DE 55 LITROS. CUMPLIMIENTO DE  NUEVA NORMA Y  COMPRA DE CONTENEDOR ÉLITE 121 LITROS (RESIDUOS PELIGROSOS)</t>
  </si>
  <si>
    <t>45</t>
  </si>
  <si>
    <t>ADQUISICION DE CAJAS FUERTE PARA ALMACENAMIENTO DE ARMAS DE FUEGO Y ADQUISICION CAJA FUERTE PARA ALMACEN DE EVIDENCIAS</t>
  </si>
  <si>
    <t>ADQUISICION DE PUERTA DE SEGURIDAD Y REJA EN EL ALMACEN DE EVIDENCIAS</t>
  </si>
  <si>
    <t>COMPRA DE CABLE COAXIAL PARA UPS y COMPRA DE PILAS ALCALINAS TIPO AA Y AAA</t>
  </si>
  <si>
    <t>26121600-26121606-26111702</t>
  </si>
  <si>
    <t xml:space="preserve">COMPRA DE LAMPARAS ELECTRICAS, BOMBILLOS,TUBOS LED, CABLE ENCAUCHETADO, PROYECTOR LED.                                                 </t>
  </si>
  <si>
    <t>39100000-39101600-39111800-39121700</t>
  </si>
  <si>
    <t xml:space="preserve">SERVICIO DE ADECUACIONES LOCATIVAS PARA 20 UNIDADES DE FISCALIAS UBICADAS EN LOS MUNICIPIOS </t>
  </si>
  <si>
    <t>72102900-72103300</t>
  </si>
  <si>
    <t xml:space="preserve">SERVICIO DE ADECUACIONES LOCATIVAS PARA LAS UNIDADES LOCALES,  SECCION CRIMINALISTICA Y SECCION DE POLICIA JUDICIALCTI ANTIOQUIA. SERVICIO DE ADECUACIONES LOCATIVAS RECEPCIÓN, SALA DE RECIBO PARA EL DESPACHO DE LA DIRECTORA, OFICINA DIRECTORA,  SALA DE JUNTAS Y OFICINAS ASESORES Y OFICINAS FUNCIONARIOS SECCION ATENCIÒN USUARIOS BLOQUE E.PISO 1 Y CAF APARTADO Y CAUCASIA Y SERVICIO DE ADECUACIONES LOCATIVAS , IMPERMEABILIZACIONES INSTALACIONES HIDROSANITARIAS DE LA SEDE CARIBE. SERVICIO DE ADECUACIONES Y REPARACIONES LOCATIVAS DE FACHADAS, CIELO RASO, EN LA URI DEL MUNICIPIO DE SINCELEJO </t>
  </si>
  <si>
    <t>SERVICIO DE REPARACION Y CAMBIO DE CHAPAS, LLAVES, CAJAS FUERTES, PUERTAS, VENTANAS, CERRAJERIA ETC.</t>
  </si>
  <si>
    <t>72101500-72101505-72102900-72103300-72101507</t>
  </si>
  <si>
    <t>270</t>
  </si>
  <si>
    <t>SERVICIO DE INSTALACIONES DE EQUIPOS AIRES ACONDICIONADOS TIPO CENTRAL</t>
  </si>
  <si>
    <t>72101511-72151207-72101500</t>
  </si>
  <si>
    <t>SERVICIO DE INSTALACIONES DE RED ELECTRICA, PUERTAS VENTANAS PARA BODEGA DE ALMACENAMIENTO DE SUSTANCIAS CONTROLADAS Y ESTUPEFACIENTES</t>
  </si>
  <si>
    <t>70102900</t>
  </si>
  <si>
    <t>SERVICIO DE INSTALACION DE ENERGIA ELECTRICA, CALEFACCION, VENTILACION, AIRES ACONDICIONADOS, ASCENSORES ( TABLEROS ELECTRICOS)</t>
  </si>
  <si>
    <t>SERVICIO DE MENAJE PARA TRANSPORTES DE ELEMENTOS (BIENES MUEBLES, VEHICULOS ETC) DE LOS SERVIDORES DE LA FGN Y TRANSPORTE DE ELEMENTOS DE BIENES MUEBLES POR CAMBIO O TRASLADO DE SEDES DE LA FGN</t>
  </si>
  <si>
    <t>78101802-78101800-78101801-78101803</t>
  </si>
  <si>
    <t>JAVIER GUZMAN LONDOÑO  -GRUPO ARRENDAMIENTOS</t>
  </si>
  <si>
    <t>javier.londoño@fiscalia.gov.co</t>
  </si>
  <si>
    <t>SERVICIO DE REVISION TECNICO MECANICA Y EMISION DE GASES CONTAMINANTES DEL PARQUE AUTOMOTOR  DE LA FGN SECCIONAL MEDELLIN, ANTIOQUIA, CORDOBA Y SUCRE</t>
  </si>
  <si>
    <t>77101500-7818150-25191800</t>
  </si>
  <si>
    <t>SERVICIO DE PUBLICACIONES EN PERIODICOS (EDICTOS) - RECLAMACION PRESTACIONES SOCIALES, AVISOS ETC</t>
  </si>
  <si>
    <t>82101504-82101601</t>
  </si>
  <si>
    <t>300</t>
  </si>
  <si>
    <t>SERVICIO ACTUALIZACION CALCULO ACTUARIAL AÑO 2022 DE DOS BENEFICIARIOS DE DOS EXSERVIODRES DE LA FGN SECCIONAL MEDELLIN</t>
  </si>
  <si>
    <t>80101511-80100000</t>
  </si>
  <si>
    <t>LICITACION PUBLICA</t>
  </si>
  <si>
    <t xml:space="preserve">SERVICIO DE VIGILANCIA </t>
  </si>
  <si>
    <t>SERVICIO DE ASEO Y LIMPIEZA Y ELEMENTOS DE CAFETERIA</t>
  </si>
  <si>
    <t>92101501-92121500-92121700-46171600</t>
  </si>
  <si>
    <t>76111500-76111600-90101700</t>
  </si>
  <si>
    <t>SERVICIO DE LIMPIEZA DE NECROMOVILES Y CAMIONETAS</t>
  </si>
  <si>
    <t>25201900-81102700-46171622</t>
  </si>
  <si>
    <t>SERVICIO DE MANTENIMIENTO Y REPARACION DE SISTEMA DE CONTROL DE INCENDIOS DE LA SEDE CARIBE y SERVICIO DE MANTENIMIENTO Y REPARACION DEL SISTEMA DE CCTV DE LA SEDE CARIBE y SERVICIO DE MANTENIMIENTO Y REPARACION  DE PUERTAS DE SEGURIDAD DE LA SEDE CARIBE</t>
  </si>
  <si>
    <t>SERVICIO MANTENIMIENTO Y REPARACION DE LOS SISTEMAS HIDROSANITARIOS DE LAS DIFERENTES SEDES DE LA FGN SECCIONAL MEDELLIN, ANTIOQUIA, CORDOBA Y SUCRE</t>
  </si>
  <si>
    <t>72102900-72103300-72121100-72101507</t>
  </si>
  <si>
    <t>SERVICIO MANTENIMIENTO Y REPARACION DE SISTEMAS DE BOMBEO, RED HIDRAULICA, AGUA POTABLE Y RED DE INCENDIO  EN LA SEDE CARIBE</t>
  </si>
  <si>
    <t>72101500-72102900</t>
  </si>
  <si>
    <t>SERVICIO DE MANTENIMIENTO PREVENTIVO Y CORRECTIVO DE PLOTTER</t>
  </si>
  <si>
    <t xml:space="preserve">SERVICIO MANTENIMIENTO PREVENTIVO Y  CORRECTIVO PARQUE AUTOMOTOR VEHICULOS </t>
  </si>
  <si>
    <t>78181500-78180100</t>
  </si>
  <si>
    <t xml:space="preserve">SERVICIO MANTENIMIENTO PREVENTIVO Y CORRECTIVO ASCENSORES </t>
  </si>
  <si>
    <t>72101506-72154010</t>
  </si>
  <si>
    <t xml:space="preserve">SERVICIO MANTENIMIENTO PREVENTIVO Y CORRECTIVO AIRES ACONDICIONADOS </t>
  </si>
  <si>
    <t>76122200-76122203-76122304-76121900</t>
  </si>
  <si>
    <t>SERVICIO EVENTO DE CARÁCTER ASISTENCIAL, CULTURAL Y RECREATIVO PARA LA DIRECCIONES SECCIONALES DE MEDELLIN, ANTIOQUIA, CORDOBA Y SUCRE</t>
  </si>
  <si>
    <t>SERVICIO DE DESTRUCCION BAJO LA MODALIDAD DE INCINERACION DE SUSTANCIAS ALUCINOGENAS Y DEMAS ELEMENTOS INCAUTADOS, PUESTOS A DISPOSICION DE LA FISCALIA GENERAL DE LA NACION, SECCIONALCORDOBA Y SUCRE</t>
  </si>
  <si>
    <t xml:space="preserve">SERVICIO DE DESTRUCCION BAJO LA MODALIDAD DE INCINERACION DE SUSTANCIAS ALUCINOGENAS Y DEMAS ELEMENTOS INCAUTADOS, PUESTOS A DISPOSICION DE LA FISCALIA GENERAL DE LA NACION, SECCIONAL MEDELLIN Y ANTIOQUIA </t>
  </si>
  <si>
    <t>SERVICIO DE MANTENIMIENTO ALCANTARRILLADO Y TRATAMIENTO DE AGUAS RESIDUALES</t>
  </si>
  <si>
    <t>47101569-72121505</t>
  </si>
  <si>
    <t>SERVICIO DE MANTENIMIENTO DE EQUIPOS DE MEDICION PRUEBA Y CONTROL - TRANSFERENCIAS</t>
  </si>
  <si>
    <t>CONTRATO DE OBRA PARA REALIZAR ACTIVIDADES DE ADECUACION Y REPARACION LOCATIVA EN LA SEDE CARIBE PARA LA UBICACIÓN DE LOS SERVIDORES TRASLADADADOS DE LA SEDE VERACRUZ Y PARA LA ADQUISICION DE MOBILIARIO Y ENSERES. INCLUYE INSUMOS MATERIALES Y MANO DE OBRA.</t>
  </si>
  <si>
    <t>7</t>
  </si>
  <si>
    <t>6</t>
  </si>
  <si>
    <t>40101701-72101511-72151207-72101500-72101511-72151207-72101500</t>
  </si>
  <si>
    <t>COMPRA DE MAQUINA AIRES ACONDICIONADOS Y AIRES ACONDICIONADOS Y SERVICIO MANTENIMIENTO PREVENTIVO Y CORRECTIVO AIRES ACONDICIONADOS  Y SERVICIO DE INSTALACIONES DE EQUIPOS AIRES ACONDICIONADOS TIPO CENTRAL</t>
  </si>
  <si>
    <t>31211518-31211502-30111600-31162800-26121600-26121606-26111702-39100000-39101600-39111800-39121700</t>
  </si>
  <si>
    <t xml:space="preserve">COMPRA DE DISOLVENTE VARSOL. COMPRA DE ELEMENTOS DE CONSTRUCCION, TALES COMO PINTURAS, ESTUCOS, ESMATES Y BARNICES. COMPRA DE ELEMENTOS DE CONSTRUCCION, ELECTRICOS, CEMENTO Y YESO, PINTURAS Y BARNICES. COMPRA DE  ELEMENTOS DE CONSTRUCCION, TALES COMO BROCHAS, ESPATULA, RODILLO DE FELPA, PELICULA POLARIZADA. COMPRA DE ELEMENTOS DE FERRETERIA TALES COMO TORNILLOS, SOLDADURA. COMPRA DE PALAS, PALINES, BARRAS, PICAS ( 4 DE CADA UNA), MATERIAL DE TRABAJO DE CAMPO EXHUMACIONES. Y COMPRA DE CABLE COAXIAL PARA UPS y COMPRA DE PILAS ALCALINAS TIPO AA Y AAA Y COMPRA DE LAMPARAS ELECTRICAS, BOMBILLOS,TUBOS LED, CABLE ENCAUCHETADO, PROYECTOR LED.                                                 </t>
  </si>
  <si>
    <t>11</t>
  </si>
  <si>
    <t>SERVICIO DE MANTENIMIENTO Y REPARACION DE GENERADORES ELECTRICOS PLANTAS DE ENERGIA Y SERVICIO DE MANTENIMIENTO Y REPARACION DE GENERADORES ELECTRICOS UPS,REGULADORES DE VOLTAJE, SUBESTACIONES Y SERVICIO DE MANTENIMIENTO Y REPARACION DE APARATOS ELECTRICOS, (VENTIALADORES, MOTORES PARA APERTURA DE PUERTAS ELECTRICAS)</t>
  </si>
  <si>
    <t>CONTRATO DE ARRENDAMIENTO INMUEBLE MUNICIPIO DE ABEJORRAL ANTIOQUIA</t>
  </si>
  <si>
    <t>CONTRATO DE ARRENDAMIENTO INMUEBLE MUNICIPIO DE ALEJANDRIA ANTIOQUIA</t>
  </si>
  <si>
    <t>CONTRATO DE ARRENDAMIENTO INMUEBLE MUNICIPIO DE AMAGÁ ANTIOQUIA</t>
  </si>
  <si>
    <t>CONTRATO DE ARRENDAMIENTO INMUEBLE MUNICIPIO DE AMALFI ANTIOQUIA</t>
  </si>
  <si>
    <t>CONTRATO DE ARRENDAMIENTO INMUEBLE MUNICIPIO DE ANDES ANTIOQUIA</t>
  </si>
  <si>
    <t>CONTRATO DE ARRENDAMIENTO INMUEBLE MUNICIPIO DE APARTADO ANTIOQUIA</t>
  </si>
  <si>
    <t>CONTRATO DE ARRENDAMIENTO INMUEBLE MUNICIPIO DE ARBOLETES ANTIOQUIA</t>
  </si>
  <si>
    <t>CONTRATO DE ARRENDAMIENTO INMUEBLE MUNICIPIO DE ARMENIA-MANTEQUILLA ANTIOQUIA</t>
  </si>
  <si>
    <t>CONTRATO DE ARRENDAMIENTO INMUEBLE MUNICIPIO DE BARBOSA ANTIOQUIA</t>
  </si>
  <si>
    <t>CONTRATO DE ARRENDAMIENTO INMUEBLE MUNICIPIO DE BELLO ANTIOQUIA</t>
  </si>
  <si>
    <t>CONTRATO DE ARRENDAMIENTO INMUEBLE MUNICIPIO DE BURITICA ANTIOQUIA</t>
  </si>
  <si>
    <t>CONTRATO DE ARRENDAMIENTO INMUEBLE MUNICIPIO DE CACERES ANTIOQUIA</t>
  </si>
  <si>
    <t>CONTRATO DE ARRENDAMIENTO INMUEBLE MUNICIPIO DE CALDAS ANTIOQUIA</t>
  </si>
  <si>
    <t>CONTRATO DE ARRENDAMIENTO INMUEBLE MUNICIPIO DE CAREPA ANTIOQUIA</t>
  </si>
  <si>
    <t>CONTRATO DE ARRENDAMIENTO INMUEBLE MUNICIPIO DE CAUCASIA ANTIOQUIA</t>
  </si>
  <si>
    <t>CONTRATO DE ARRENDAMIENTO INMUEBLE MUNICIPIO DE CHIGORODO ANTIOQUIA</t>
  </si>
  <si>
    <t>CONTRATO DE ARRENDAMIENTO INMUEBLE MUNICIPIO DE CISNEROS ANTIOQUIA</t>
  </si>
  <si>
    <t>CONTRATO DE ARRENDAMIENTO INMUEBLE MUNICIPIO DE CIUDAD BOLIVAR ANTIOQUIA</t>
  </si>
  <si>
    <t>CONTRATO DE ARRENDAMIENTO INMUEBLE MUNICIPIO DE COCORNÁ ANTIOQUIA</t>
  </si>
  <si>
    <t>CONTRATO DE ARRENDAMIENTO INMUEBLE MUNICIPIO DE CONCORDIA ANTIOQUIA</t>
  </si>
  <si>
    <t>CONTRATO DE ARRENDAMIENTO INMUEBLE MUNICIPIO DE COPACABANA ANTIOQUIA</t>
  </si>
  <si>
    <t>CONTRATO DE ARRENDAMIENTO INMUEBLE MUNICIPIO DE DABEIBA ANTIOQUIA</t>
  </si>
  <si>
    <t>CONTRATO DE ARRENDAMIENTO INMUEBLE MUNICIPIO DE DON MATIAS ANTIOQUIA</t>
  </si>
  <si>
    <t>CONTRATO DE ARRENDAMIENTO INMUEBLE MUNICIPIO DE EL CARMEN DE VIBORAL ANTIOQUIA</t>
  </si>
  <si>
    <t>CONTRATO DE ARRENDAMIENTO INMUEBLE MUNICIPIO DE EL BAGRE ANTIOQUIA</t>
  </si>
  <si>
    <t>CONTRATO DE ARRENDAMIENTO INMUEBLE MUNICIPIO DE EL SANTUARIO  ANTIOQUIA</t>
  </si>
  <si>
    <t>CONTRATO DE ARRENDAMIENTO INMUEBLE MUNICIPIO DE EL PEÑOL ANTIOQUIA</t>
  </si>
  <si>
    <t>CONTRATO DE ARRENDAMIENTO INMUEBLE MUNICIPIO DE EL RETIRO ANTIOQUIA</t>
  </si>
  <si>
    <t>CONTRATO DE ARRENDAMIENTO INMUEBLE MUNICIPIO DE EBEJICO ANTIOQUIA</t>
  </si>
  <si>
    <t>CONTRATO DE ARRENDAMIENTO INMUEBLE MUNICIPIO DE ENVIGADO ANTIOQUIA</t>
  </si>
  <si>
    <t>CONTRATO DE ARRENDAMIENTO INMUEBLE MUNICIPIO DE FREDONIA ANTIOQUIA</t>
  </si>
  <si>
    <t>CONTRATO DE ARRENDAMIENTO INMUEBLE MUNICIPIO DE FRONTINO ANTIOQUIA</t>
  </si>
  <si>
    <t>CONTRATO DE ARRENDAMIENTO INMUEBLE MUNICIPIO DE GIRARDOTA ANTIOQUIA</t>
  </si>
  <si>
    <t>CONTRATO DE ARRENDAMIENTO INMUEBLE MUNICIPIO DE GOMEZ PLATA ANTIOQUIA</t>
  </si>
  <si>
    <t>CONTRATO DE ARRENDAMIENTO INMUEBLE MUNICIPIO DE GUARNE ANTIOQUIA</t>
  </si>
  <si>
    <t>CONTRATO DE ARRENDAMIENTO INMUEBLE MUNICIPIO DE GUATAPÉ ANTIOQUIA</t>
  </si>
  <si>
    <t>CONTRATO DE ARRENDAMIENTO INMUEBLE MUNICIPIO DE ITUANGO ANTIOQUIA</t>
  </si>
  <si>
    <t>CONTRATO DE ARRENDAMIENTO INMUEBLE MUNICIPIO DE JERICO ANTIOQUIA</t>
  </si>
  <si>
    <t>CONTRATO DE ARRENDAMIENTO INMUEBLE MUNICIPIO DE LA CEJA ANTIOQUIA</t>
  </si>
  <si>
    <t>CONTRATO DE ARRENDAMIENTO INMUEBLE MUNICIPIO DE LA ESTRELLA ANTIOQUIA</t>
  </si>
  <si>
    <t>CONTRATO DE ARRENDAMIENTO INMUEBLE MUNICIPIO DE LA PINTADA ANTIOQUIA</t>
  </si>
  <si>
    <t>CONTRATO DE ARRENDAMIENTO INMUEBLE MUNICIPIO DE MEDELLIN ANTIOQUIA</t>
  </si>
  <si>
    <t>CONTRATO DE ARRENDAMIENTO INMUEBLE MUNICIPIO DE MARINILLA ANTIOQUIA</t>
  </si>
  <si>
    <t>CONTRATO DE ARRENDAMIENTO INMUEBLE MUNICIPIO DE NARIÑO ANTIOQUIA</t>
  </si>
  <si>
    <t>CONTRATO DE ARRENDAMIENTO INMUEBLE MUNICIPIO DE NECOCLI ANTIOQUIA</t>
  </si>
  <si>
    <t>CONTRATO DE ARRENDAMIENTO INMUEBLE MUNICIPIO DE NECHI ANTIOQUIA</t>
  </si>
  <si>
    <t>CONTRATO DE ARRENDAMIENTO INMUEBLE MUNICIPIO DE RIONEGRO ANTIOQUIA</t>
  </si>
  <si>
    <t>CONTRATO DE ARRENDAMIENTO INMUEBLE MUNICIPIO DE SABANETA ANTIOQUIA</t>
  </si>
  <si>
    <t>CONTRATO DE ARRENDAMIENTO INMUEBLE MUNICIPIO DE SALGAR ANTIOQUIA</t>
  </si>
  <si>
    <t>CONTRATO DE ARRENDAMIENTO INMUEBLE MUNICIPIO DE SAN ANDRES DE CUERQUIA ANTIOQUIA</t>
  </si>
  <si>
    <t>CONTRATO DE ARRENDAMIENTO INMUEBLE MUNICIPIO DE SAN CARLOS ANTIOQUIA</t>
  </si>
  <si>
    <t>CONTRATO DE ARRENDAMIENTO INMUEBLE MUNICIPIO DE SAN FRANCISCO ANTIOQUIA</t>
  </si>
  <si>
    <t>CONTRATO DE ARRENDAMIENTO INMUEBLE MUNICIPIO DE SAN PEDRO DE URABA ANTIOQUIA</t>
  </si>
  <si>
    <t>CONTRATO DE ARRENDAMIENTO INMUEBLE MUNICIPIO DE SAN PEDRO DE LOS MILAGROS ANTIOQUIA</t>
  </si>
  <si>
    <t>CONTRATO DE ARRENDAMIENTO INMUEBLE MUNICIPIO DE SAN RAFAEL ANTIOQUIA</t>
  </si>
  <si>
    <t>CONTRATO DE ARRENDAMIENTO INMUEBLE MUNICIPIO DE SAN ROQUE ANTIOQUIA</t>
  </si>
  <si>
    <t>CONTRATO DE ARRENDAMIENTO INMUEBLE MUNICIPIO DE SAN VICENTE  FERRER ANTIOQUIA</t>
  </si>
  <si>
    <t>CONTRATO DE ARRENDAMIENTO INMUEBLE MUNICIPIO DE SANTA BARBARA ANTIOQUIA</t>
  </si>
  <si>
    <t>CONTRATO DE ARRENDAMIENTO INMUEBLE MUNICIPIO DE  SAN JERONIMO ANTIOQUIA</t>
  </si>
  <si>
    <t>CONTRATO DE ARRENDAMIENTO INMUEBLE MUNICIPIO DE STA. ROSA DE OSOS ANTIOQUIA</t>
  </si>
  <si>
    <t>CONTRATO DE ARRENDAMIENTO INMUEBLE MUNICIPIO DE STA. FE DE ANTIOQUIA ANTIOQUIA</t>
  </si>
  <si>
    <t>CONTRATO DE ARRENDAMIENTO INMUEBLE MUNICIPIO DE STO. DOMINGO ANTIOQUIA</t>
  </si>
  <si>
    <t>CONTRATO DE ARRENDAMIENTO INMUEBLE MUNICIPIO DE SEGOVIA ANTIOQUIA</t>
  </si>
  <si>
    <t>CONTRATO DE ARRENDAMIENTO INMUEBLE MUNICIPIO DE SONSON ANTIOQUIA</t>
  </si>
  <si>
    <t>CONTRATO DE ARRENDAMIENTO INMUEBLE MUNICIPIO DE SOPETRAN ANTIOQUIA</t>
  </si>
  <si>
    <t>CONTRATO DE ARRENDAMIENTO INMUEBLE MUNICIPIO DE TAMESIS ANTIOQUIA</t>
  </si>
  <si>
    <t>CONTRATO DE ARRENDAMIENTO INMUEBLE MUNICIPIO DE TARAZA ANTIOQUIA</t>
  </si>
  <si>
    <t>CONTRATO DE ARRENDAMIENTO INMUEBLE MUNICIPIO DE TURBO ANTIOQUIA</t>
  </si>
  <si>
    <t>CONTRATO DE ARRENDAMIENTO INMUEBLE MUNICIPIO DE URRAO ANTIOQUIA</t>
  </si>
  <si>
    <t>CONTRATO DE ARRENDAMIENTO INMUEBLE MUNICIPIO DE VALDIVIA ANTIOQUIA</t>
  </si>
  <si>
    <t>CONTRATO DE ARRENDAMIENTO INMUEBLE MUNICIPIO DE YARUMAL ANTIOQUIA</t>
  </si>
  <si>
    <t>CONTRATO DE ARRENDAMIENTO INMUEBLE MUNICIPIO DE YOLOMBO  ANTIOQUIA</t>
  </si>
  <si>
    <t>CONTRATO DE ARRENDAMIENTO INMUEBLE MUNICIPIO DE ZARAGOZA ANTIOQUIA</t>
  </si>
  <si>
    <t>CONTRATO DE ARRENDAMIENTO INMUEBLE MUNICIPIO DE SANTA ROSA DE OSOS ANTIOQUIA</t>
  </si>
  <si>
    <t>CONTRATO DE ARRENDAMIENTO INMUEBLE MUNICIPIO DE MONTERIA CÓRDOBA</t>
  </si>
  <si>
    <t>CONTRATO DE ARRENDAMIENTO INMUEBLE MUNICIPIO DE CHINÚ CÓRDOBA</t>
  </si>
  <si>
    <t>CONTRATO DE ARRENDAMIENTO INMUEBLE MUNICIPIO DE SAHAGÚN CÓRDOBA</t>
  </si>
  <si>
    <t>CONTRATO DE ARRENDAMIENTO INMUEBLE MUNICIPIO DE TIERRALTA CÓRDOBA</t>
  </si>
  <si>
    <t>CONTRATO DE ARRENDAMIENTO INMUEBLE MUNICIPIO DE PLANETA RICA CÓRDOBA</t>
  </si>
  <si>
    <t>CONTRATO DE ARRENDAMIENTO INMUEBLE MUNICIPIO DE  LORICA CÓRDOBA</t>
  </si>
  <si>
    <t>CONTRATO DE ARRENDAMIENTO INMUEBLE MUNICIPIO DE CERETÉ CÓRDOBA</t>
  </si>
  <si>
    <t>CONTRATO DE ARRENDAMIENTO INMUEBLE MUNICIPIO DE AYAPEL SUCRE</t>
  </si>
  <si>
    <t>CONTRATO DE ARRENDAMIENTO INMUEBLE MUNICIPIO DE SINCELEJO SUCRE</t>
  </si>
  <si>
    <t>CONTRATO DE ARRENDAMIENTO INMUEBLE MUNICIPIO DE SINCÉ SUCRE</t>
  </si>
  <si>
    <t>CONTRATO DE ARRENDAMIENTO INMUEBLE MUNICIPIO DE SAN MARCOS SUCRE</t>
  </si>
  <si>
    <t>CONTRATO DE ARRENDAMIENTO INMUEBLE MUNICIPIO DE SAN ONOFRE SUCRE</t>
  </si>
  <si>
    <t>CONTRATO DE ARRENDAMIENTO INMUEBLE MUNICIPIO DE OVEJAS SUCRE</t>
  </si>
  <si>
    <t>CONTRATO DE ARRENDAMIENTO INMUEBLE MUNICIPIO DE SANTIAGO DE TOLU SUCRE</t>
  </si>
  <si>
    <t>COMPRA DE BANDERAS INSTITUCIONALES PARA LAS UNIDADES DE LOS PAF</t>
  </si>
  <si>
    <t>COMPRA DE BOTIQUINES PRIMEROS AUXILIOS PARA EL PARQUE AUTOMOTOR DE LA FGN</t>
  </si>
  <si>
    <t>SERVICIO DE SEÑALIZACION Y AVISOS  CON INSTALACION PARA LAS UNDS PAF</t>
  </si>
  <si>
    <t>55121701-55121700</t>
  </si>
  <si>
    <t xml:space="preserve">COMPRA DE MAQUINA AIRES ACONDICIONADOS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</si>
</sst>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18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color rgb="FFFF0000"/>
      <name val="Arial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15" fillId="0" borderId="0" applyNumberFormat="0" applyFill="0" applyBorder="0" applyAlignment="0" applyProtection="0"/>
  </cellStyleXfs>
  <cellXfs count="51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13" applyFont="1" applyProtection="1">
      <alignment horizontal="left" vertical="center"/>
      <protection locked="0"/>
    </xf>
    <xf numFmtId="165" fontId="5" fillId="0" borderId="0" xfId="2" applyFont="1" applyProtection="1">
      <protection locked="0"/>
    </xf>
    <xf numFmtId="1" fontId="5" fillId="0" borderId="0" xfId="0" applyNumberFormat="1" applyFont="1" applyProtection="1">
      <protection locked="0"/>
    </xf>
    <xf numFmtId="49" fontId="6" fillId="0" borderId="0" xfId="13" applyFont="1" applyFill="1" applyProtection="1">
      <alignment horizontal="left" vertical="center"/>
      <protection locked="0"/>
    </xf>
    <xf numFmtId="49" fontId="7" fillId="0" borderId="0" xfId="13" applyFont="1" applyProtection="1">
      <alignment horizontal="left" vertical="center"/>
      <protection locked="0"/>
    </xf>
    <xf numFmtId="165" fontId="9" fillId="0" borderId="0" xfId="2" applyFont="1" applyProtection="1">
      <protection locked="0"/>
    </xf>
    <xf numFmtId="0" fontId="10" fillId="3" borderId="0" xfId="7" applyFont="1" applyAlignment="1" applyProtection="1">
      <alignment horizontal="center" vertical="center" wrapText="1"/>
    </xf>
    <xf numFmtId="0" fontId="10" fillId="3" borderId="0" xfId="7" applyFont="1" applyProtection="1">
      <alignment horizontal="center" vertical="center"/>
    </xf>
    <xf numFmtId="1" fontId="10" fillId="3" borderId="0" xfId="7" applyNumberFormat="1" applyFont="1" applyAlignment="1" applyProtection="1">
      <alignment horizontal="center" vertical="center" wrapText="1"/>
      <protection locked="0"/>
    </xf>
    <xf numFmtId="49" fontId="7" fillId="0" borderId="0" xfId="13" applyFont="1" applyAlignment="1" applyProtection="1">
      <alignment horizontal="left" vertical="center" wrapText="1"/>
      <protection locked="0"/>
    </xf>
    <xf numFmtId="165" fontId="9" fillId="0" borderId="0" xfId="2" applyFont="1" applyFill="1" applyProtection="1">
      <protection locked="0"/>
    </xf>
    <xf numFmtId="165" fontId="11" fillId="7" borderId="0" xfId="2" applyFont="1" applyFill="1" applyProtection="1">
      <protection locked="0"/>
    </xf>
    <xf numFmtId="165" fontId="8" fillId="0" borderId="0" xfId="2" applyFont="1" applyProtection="1">
      <protection locked="0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49" fontId="6" fillId="0" borderId="0" xfId="13" applyFont="1" applyAlignment="1" applyProtection="1">
      <alignment horizontal="left" vertical="center" wrapText="1"/>
      <protection locked="0"/>
    </xf>
    <xf numFmtId="49" fontId="7" fillId="0" borderId="0" xfId="13" applyFont="1" applyFill="1" applyProtection="1">
      <alignment horizontal="left" vertical="center"/>
      <protection locked="0"/>
    </xf>
    <xf numFmtId="49" fontId="7" fillId="0" borderId="0" xfId="13" applyFont="1" applyFill="1" applyAlignment="1" applyProtection="1">
      <alignment horizontal="left" vertical="center" wrapText="1"/>
      <protection locked="0"/>
    </xf>
    <xf numFmtId="165" fontId="5" fillId="0" borderId="0" xfId="2" applyFont="1" applyFill="1" applyProtection="1">
      <protection locked="0"/>
    </xf>
    <xf numFmtId="49" fontId="6" fillId="0" borderId="0" xfId="13" applyFont="1" applyFill="1" applyAlignment="1" applyProtection="1">
      <alignment horizontal="left" vertical="center" wrapText="1"/>
      <protection locked="0"/>
    </xf>
    <xf numFmtId="4" fontId="14" fillId="0" borderId="0" xfId="0" applyNumberFormat="1" applyFont="1" applyAlignment="1">
      <alignment wrapText="1"/>
    </xf>
    <xf numFmtId="49" fontId="16" fillId="0" borderId="0" xfId="26" applyNumberFormat="1" applyFont="1" applyAlignment="1" applyProtection="1">
      <alignment horizontal="left" vertical="center"/>
      <protection locked="0"/>
    </xf>
    <xf numFmtId="49" fontId="17" fillId="0" borderId="0" xfId="13" applyFont="1" applyProtection="1">
      <alignment horizontal="left" vertical="center"/>
      <protection locked="0"/>
    </xf>
    <xf numFmtId="49" fontId="4" fillId="0" borderId="0" xfId="13" applyFont="1" applyProtection="1">
      <alignment horizontal="left" vertical="center"/>
      <protection locked="0"/>
    </xf>
    <xf numFmtId="165" fontId="8" fillId="0" borderId="0" xfId="2" applyFont="1" applyFill="1" applyProtection="1">
      <protection locked="0"/>
    </xf>
    <xf numFmtId="49" fontId="13" fillId="0" borderId="0" xfId="13" applyFont="1" applyProtection="1">
      <alignment horizontal="left" vertical="center"/>
      <protection locked="0"/>
    </xf>
    <xf numFmtId="49" fontId="13" fillId="0" borderId="0" xfId="13" applyFont="1" applyAlignment="1" applyProtection="1">
      <alignment horizontal="left" vertical="center" wrapText="1"/>
      <protection locked="0"/>
    </xf>
    <xf numFmtId="0" fontId="13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165" fontId="9" fillId="0" borderId="0" xfId="2" applyFont="1" applyAlignment="1" applyProtection="1">
      <alignment vertical="center"/>
      <protection locked="0"/>
    </xf>
    <xf numFmtId="165" fontId="5" fillId="0" borderId="0" xfId="2" applyFont="1" applyAlignment="1" applyProtection="1">
      <alignment vertical="center"/>
      <protection locked="0"/>
    </xf>
    <xf numFmtId="165" fontId="5" fillId="0" borderId="0" xfId="2" applyFont="1" applyFill="1" applyAlignment="1" applyProtection="1">
      <alignment vertical="center"/>
      <protection locked="0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8" borderId="0" xfId="0" applyFill="1" applyAlignment="1">
      <alignment wrapText="1"/>
    </xf>
    <xf numFmtId="165" fontId="8" fillId="0" borderId="0" xfId="2" applyFont="1" applyAlignment="1" applyProtection="1">
      <alignment vertical="center"/>
      <protection locked="0"/>
    </xf>
    <xf numFmtId="0" fontId="6" fillId="0" borderId="0" xfId="13" applyNumberFormat="1" applyFont="1" applyFill="1" applyProtection="1">
      <alignment horizontal="left" vertical="center"/>
      <protection locked="0"/>
    </xf>
    <xf numFmtId="0" fontId="6" fillId="0" borderId="0" xfId="13" applyNumberFormat="1" applyFont="1" applyProtection="1">
      <alignment horizontal="left" vertical="center"/>
      <protection locked="0"/>
    </xf>
    <xf numFmtId="4" fontId="13" fillId="0" borderId="0" xfId="0" applyNumberFormat="1" applyFont="1" applyFill="1" applyAlignment="1">
      <alignment wrapText="1"/>
    </xf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</cellXfs>
  <cellStyles count="27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aniela.beltran@fiscalia.gov.co" TargetMode="External"/><Relationship Id="rId21" Type="http://schemas.openxmlformats.org/officeDocument/2006/relationships/hyperlink" Target="mailto:daniela.beltran@fiscalia.gov.co" TargetMode="External"/><Relationship Id="rId42" Type="http://schemas.openxmlformats.org/officeDocument/2006/relationships/hyperlink" Target="mailto:daniela.beltran@fiscalia.gov.co" TargetMode="External"/><Relationship Id="rId47" Type="http://schemas.openxmlformats.org/officeDocument/2006/relationships/hyperlink" Target="mailto:daniela.beltran@fiscalia.gov.co" TargetMode="External"/><Relationship Id="rId63" Type="http://schemas.openxmlformats.org/officeDocument/2006/relationships/hyperlink" Target="mailto:daniela.beltran@fiscalia.gov.co" TargetMode="External"/><Relationship Id="rId68" Type="http://schemas.openxmlformats.org/officeDocument/2006/relationships/hyperlink" Target="mailto:daniela.beltran@fiscalia.gov.co" TargetMode="External"/><Relationship Id="rId84" Type="http://schemas.openxmlformats.org/officeDocument/2006/relationships/hyperlink" Target="mailto:daniela.beltran@fiscalia.gov.co" TargetMode="External"/><Relationship Id="rId89" Type="http://schemas.openxmlformats.org/officeDocument/2006/relationships/hyperlink" Target="mailto:daniela.beltran@fiscalia.gov.co" TargetMode="External"/><Relationship Id="rId112" Type="http://schemas.openxmlformats.org/officeDocument/2006/relationships/hyperlink" Target="mailto:daniela.beltran@fiscalia.gov.co" TargetMode="External"/><Relationship Id="rId16" Type="http://schemas.openxmlformats.org/officeDocument/2006/relationships/hyperlink" Target="mailto:daniela.beltran@fiscalia.gov.co" TargetMode="External"/><Relationship Id="rId107" Type="http://schemas.openxmlformats.org/officeDocument/2006/relationships/hyperlink" Target="mailto:daniela.beltran@fiscalia.gov.co" TargetMode="External"/><Relationship Id="rId11" Type="http://schemas.openxmlformats.org/officeDocument/2006/relationships/hyperlink" Target="mailto:daniela.beltran@fiscalia.gov.co" TargetMode="External"/><Relationship Id="rId32" Type="http://schemas.openxmlformats.org/officeDocument/2006/relationships/hyperlink" Target="mailto:daniela.beltran@fiscalia.gov.co" TargetMode="External"/><Relationship Id="rId37" Type="http://schemas.openxmlformats.org/officeDocument/2006/relationships/hyperlink" Target="mailto:daniela.beltran@fiscalia.gov.co" TargetMode="External"/><Relationship Id="rId53" Type="http://schemas.openxmlformats.org/officeDocument/2006/relationships/hyperlink" Target="mailto:daniela.beltran@fiscalia.gov.co" TargetMode="External"/><Relationship Id="rId58" Type="http://schemas.openxmlformats.org/officeDocument/2006/relationships/hyperlink" Target="mailto:daniela.beltran@fiscalia.gov.co" TargetMode="External"/><Relationship Id="rId74" Type="http://schemas.openxmlformats.org/officeDocument/2006/relationships/hyperlink" Target="mailto:daniela.beltran@fiscalia.gov.co" TargetMode="External"/><Relationship Id="rId79" Type="http://schemas.openxmlformats.org/officeDocument/2006/relationships/hyperlink" Target="mailto:daniela.beltran@fiscalia.gov.co" TargetMode="External"/><Relationship Id="rId102" Type="http://schemas.openxmlformats.org/officeDocument/2006/relationships/hyperlink" Target="mailto:daniela.beltran@fiscalia.gov.co" TargetMode="External"/><Relationship Id="rId5" Type="http://schemas.openxmlformats.org/officeDocument/2006/relationships/hyperlink" Target="mailto:daniela.beltran@fiscalia.gov.co" TargetMode="External"/><Relationship Id="rId90" Type="http://schemas.openxmlformats.org/officeDocument/2006/relationships/hyperlink" Target="mailto:daniela.beltran@fiscalia.gov.co" TargetMode="External"/><Relationship Id="rId95" Type="http://schemas.openxmlformats.org/officeDocument/2006/relationships/hyperlink" Target="mailto:daniela.beltran@fiscalia.gov.co" TargetMode="External"/><Relationship Id="rId22" Type="http://schemas.openxmlformats.org/officeDocument/2006/relationships/hyperlink" Target="mailto:daniela.beltran@fiscalia.gov.co" TargetMode="External"/><Relationship Id="rId27" Type="http://schemas.openxmlformats.org/officeDocument/2006/relationships/hyperlink" Target="mailto:daniela.beltran@fiscalia.gov.co" TargetMode="External"/><Relationship Id="rId43" Type="http://schemas.openxmlformats.org/officeDocument/2006/relationships/hyperlink" Target="mailto:daniela.beltran@fiscalia.gov.co" TargetMode="External"/><Relationship Id="rId48" Type="http://schemas.openxmlformats.org/officeDocument/2006/relationships/hyperlink" Target="mailto:daniela.beltran@fiscalia.gov.co" TargetMode="External"/><Relationship Id="rId64" Type="http://schemas.openxmlformats.org/officeDocument/2006/relationships/hyperlink" Target="mailto:daniela.beltran@fiscalia.gov.co" TargetMode="External"/><Relationship Id="rId69" Type="http://schemas.openxmlformats.org/officeDocument/2006/relationships/hyperlink" Target="mailto:daniela.beltran@fiscalia.gov.co" TargetMode="External"/><Relationship Id="rId113" Type="http://schemas.openxmlformats.org/officeDocument/2006/relationships/hyperlink" Target="mailto:javier.londo&#241;o@fiscalia.gov.co" TargetMode="External"/><Relationship Id="rId80" Type="http://schemas.openxmlformats.org/officeDocument/2006/relationships/hyperlink" Target="mailto:daniela.beltran@fiscalia.gov.co" TargetMode="External"/><Relationship Id="rId85" Type="http://schemas.openxmlformats.org/officeDocument/2006/relationships/hyperlink" Target="mailto:daniela.beltran@fiscalia.gov.co" TargetMode="External"/><Relationship Id="rId12" Type="http://schemas.openxmlformats.org/officeDocument/2006/relationships/hyperlink" Target="mailto:daniela.beltran@fiscalia.gov.co" TargetMode="External"/><Relationship Id="rId17" Type="http://schemas.openxmlformats.org/officeDocument/2006/relationships/hyperlink" Target="mailto:daniela.beltran@fiscalia.gov.co" TargetMode="External"/><Relationship Id="rId33" Type="http://schemas.openxmlformats.org/officeDocument/2006/relationships/hyperlink" Target="mailto:daniela.beltran@fiscalia.gov.co" TargetMode="External"/><Relationship Id="rId38" Type="http://schemas.openxmlformats.org/officeDocument/2006/relationships/hyperlink" Target="mailto:daniela.beltran@fiscalia.gov.co" TargetMode="External"/><Relationship Id="rId59" Type="http://schemas.openxmlformats.org/officeDocument/2006/relationships/hyperlink" Target="mailto:daniela.beltran@fiscalia.gov.co" TargetMode="External"/><Relationship Id="rId103" Type="http://schemas.openxmlformats.org/officeDocument/2006/relationships/hyperlink" Target="mailto:daniela.beltran@fiscalia.gov.co" TargetMode="External"/><Relationship Id="rId108" Type="http://schemas.openxmlformats.org/officeDocument/2006/relationships/hyperlink" Target="mailto:daniela.beltran@fiscalia.gov.co" TargetMode="External"/><Relationship Id="rId54" Type="http://schemas.openxmlformats.org/officeDocument/2006/relationships/hyperlink" Target="mailto:daniela.beltran@fiscalia.gov.co" TargetMode="External"/><Relationship Id="rId70" Type="http://schemas.openxmlformats.org/officeDocument/2006/relationships/hyperlink" Target="mailto:daniela.beltran@fiscalia.gov.co" TargetMode="External"/><Relationship Id="rId75" Type="http://schemas.openxmlformats.org/officeDocument/2006/relationships/hyperlink" Target="mailto:daniela.beltran@fiscalia.gov.co" TargetMode="External"/><Relationship Id="rId91" Type="http://schemas.openxmlformats.org/officeDocument/2006/relationships/hyperlink" Target="mailto:daniela.beltran@fiscalia.gov.co" TargetMode="External"/><Relationship Id="rId96" Type="http://schemas.openxmlformats.org/officeDocument/2006/relationships/hyperlink" Target="mailto:daniela.beltran@fiscalia.gov.co" TargetMode="External"/><Relationship Id="rId1" Type="http://schemas.openxmlformats.org/officeDocument/2006/relationships/hyperlink" Target="mailto:daniela.beltran@fiscalia.gov.co" TargetMode="External"/><Relationship Id="rId6" Type="http://schemas.openxmlformats.org/officeDocument/2006/relationships/hyperlink" Target="mailto:daniela.beltran@fiscalia.gov.co" TargetMode="External"/><Relationship Id="rId15" Type="http://schemas.openxmlformats.org/officeDocument/2006/relationships/hyperlink" Target="mailto:daniela.beltran@fiscalia.gov.co" TargetMode="External"/><Relationship Id="rId23" Type="http://schemas.openxmlformats.org/officeDocument/2006/relationships/hyperlink" Target="mailto:daniela.beltran@fiscalia.gov.co" TargetMode="External"/><Relationship Id="rId28" Type="http://schemas.openxmlformats.org/officeDocument/2006/relationships/hyperlink" Target="mailto:daniela.beltran@fiscalia.gov.co" TargetMode="External"/><Relationship Id="rId36" Type="http://schemas.openxmlformats.org/officeDocument/2006/relationships/hyperlink" Target="mailto:daniela.beltran@fiscalia.gov.co" TargetMode="External"/><Relationship Id="rId49" Type="http://schemas.openxmlformats.org/officeDocument/2006/relationships/hyperlink" Target="mailto:daniela.beltran@fiscalia.gov.co" TargetMode="External"/><Relationship Id="rId57" Type="http://schemas.openxmlformats.org/officeDocument/2006/relationships/hyperlink" Target="mailto:daniela.beltran@fiscalia.gov.co" TargetMode="External"/><Relationship Id="rId106" Type="http://schemas.openxmlformats.org/officeDocument/2006/relationships/hyperlink" Target="mailto:daniela.beltran@fiscalia.gov.co" TargetMode="External"/><Relationship Id="rId114" Type="http://schemas.openxmlformats.org/officeDocument/2006/relationships/hyperlink" Target="mailto:daniela.beltran@fiscalia.gov.co" TargetMode="External"/><Relationship Id="rId10" Type="http://schemas.openxmlformats.org/officeDocument/2006/relationships/hyperlink" Target="mailto:daniela.beltran@fiscalia.gov.co" TargetMode="External"/><Relationship Id="rId31" Type="http://schemas.openxmlformats.org/officeDocument/2006/relationships/hyperlink" Target="mailto:daniela.beltran@fiscalia.gov.co" TargetMode="External"/><Relationship Id="rId44" Type="http://schemas.openxmlformats.org/officeDocument/2006/relationships/hyperlink" Target="mailto:daniela.beltran@fiscalia.gov.co" TargetMode="External"/><Relationship Id="rId52" Type="http://schemas.openxmlformats.org/officeDocument/2006/relationships/hyperlink" Target="mailto:daniela.beltran@fiscalia.gov.co" TargetMode="External"/><Relationship Id="rId60" Type="http://schemas.openxmlformats.org/officeDocument/2006/relationships/hyperlink" Target="mailto:daniela.beltran@fiscalia.gov.co" TargetMode="External"/><Relationship Id="rId65" Type="http://schemas.openxmlformats.org/officeDocument/2006/relationships/hyperlink" Target="mailto:daniela.beltran@fiscalia.gov.co" TargetMode="External"/><Relationship Id="rId73" Type="http://schemas.openxmlformats.org/officeDocument/2006/relationships/hyperlink" Target="mailto:daniela.beltran@fiscalia.gov.co" TargetMode="External"/><Relationship Id="rId78" Type="http://schemas.openxmlformats.org/officeDocument/2006/relationships/hyperlink" Target="mailto:daniela.beltran@fiscalia.gov.co" TargetMode="External"/><Relationship Id="rId81" Type="http://schemas.openxmlformats.org/officeDocument/2006/relationships/hyperlink" Target="mailto:daniela.beltran@fiscalia.gov.co" TargetMode="External"/><Relationship Id="rId86" Type="http://schemas.openxmlformats.org/officeDocument/2006/relationships/hyperlink" Target="mailto:daniela.beltran@fiscalia.gov.co" TargetMode="External"/><Relationship Id="rId94" Type="http://schemas.openxmlformats.org/officeDocument/2006/relationships/hyperlink" Target="mailto:daniela.beltran@fiscalia.gov.co" TargetMode="External"/><Relationship Id="rId99" Type="http://schemas.openxmlformats.org/officeDocument/2006/relationships/hyperlink" Target="mailto:daniela.beltran@fiscalia.gov.co" TargetMode="External"/><Relationship Id="rId101" Type="http://schemas.openxmlformats.org/officeDocument/2006/relationships/hyperlink" Target="mailto:daniela.beltran@fiscalia.gov.co" TargetMode="External"/><Relationship Id="rId4" Type="http://schemas.openxmlformats.org/officeDocument/2006/relationships/hyperlink" Target="mailto:daniela.beltran@fiscalia.gov.co" TargetMode="External"/><Relationship Id="rId9" Type="http://schemas.openxmlformats.org/officeDocument/2006/relationships/hyperlink" Target="mailto:daniela.beltran@fiscalia.gov.co" TargetMode="External"/><Relationship Id="rId13" Type="http://schemas.openxmlformats.org/officeDocument/2006/relationships/hyperlink" Target="mailto:daniela.beltran@fiscalia.gov.co" TargetMode="External"/><Relationship Id="rId18" Type="http://schemas.openxmlformats.org/officeDocument/2006/relationships/hyperlink" Target="mailto:daniela.beltran@fiscalia.gov.co" TargetMode="External"/><Relationship Id="rId39" Type="http://schemas.openxmlformats.org/officeDocument/2006/relationships/hyperlink" Target="mailto:daniela.beltran@fiscalia.gov.co" TargetMode="External"/><Relationship Id="rId109" Type="http://schemas.openxmlformats.org/officeDocument/2006/relationships/hyperlink" Target="mailto:daniela.beltran@fiscalia.gov.co" TargetMode="External"/><Relationship Id="rId34" Type="http://schemas.openxmlformats.org/officeDocument/2006/relationships/hyperlink" Target="mailto:daniela.beltran@fiscalia.gov.co" TargetMode="External"/><Relationship Id="rId50" Type="http://schemas.openxmlformats.org/officeDocument/2006/relationships/hyperlink" Target="mailto:daniela.beltran@fiscalia.gov.co" TargetMode="External"/><Relationship Id="rId55" Type="http://schemas.openxmlformats.org/officeDocument/2006/relationships/hyperlink" Target="mailto:daniela.beltran@fiscalia.gov.co" TargetMode="External"/><Relationship Id="rId76" Type="http://schemas.openxmlformats.org/officeDocument/2006/relationships/hyperlink" Target="mailto:daniela.beltran@fiscalia.gov.co" TargetMode="External"/><Relationship Id="rId97" Type="http://schemas.openxmlformats.org/officeDocument/2006/relationships/hyperlink" Target="mailto:daniela.beltran@fiscalia.gov.co" TargetMode="External"/><Relationship Id="rId104" Type="http://schemas.openxmlformats.org/officeDocument/2006/relationships/hyperlink" Target="mailto:daniela.beltran@fiscalia.gov.co" TargetMode="External"/><Relationship Id="rId7" Type="http://schemas.openxmlformats.org/officeDocument/2006/relationships/hyperlink" Target="mailto:daniela.beltran@fiscalia.gov.co" TargetMode="External"/><Relationship Id="rId71" Type="http://schemas.openxmlformats.org/officeDocument/2006/relationships/hyperlink" Target="mailto:daniela.beltran@fiscalia.gov.co" TargetMode="External"/><Relationship Id="rId92" Type="http://schemas.openxmlformats.org/officeDocument/2006/relationships/hyperlink" Target="mailto:daniela.beltran@fiscalia.gov.co" TargetMode="External"/><Relationship Id="rId2" Type="http://schemas.openxmlformats.org/officeDocument/2006/relationships/hyperlink" Target="mailto:daniela.beltran@fiscalia.gov.co" TargetMode="External"/><Relationship Id="rId29" Type="http://schemas.openxmlformats.org/officeDocument/2006/relationships/hyperlink" Target="mailto:daniela.beltran@fiscalia.gov.co" TargetMode="External"/><Relationship Id="rId24" Type="http://schemas.openxmlformats.org/officeDocument/2006/relationships/hyperlink" Target="mailto:daniela.beltran@fiscalia.gov.co" TargetMode="External"/><Relationship Id="rId40" Type="http://schemas.openxmlformats.org/officeDocument/2006/relationships/hyperlink" Target="mailto:daniela.beltran@fiscalia.gov.co" TargetMode="External"/><Relationship Id="rId45" Type="http://schemas.openxmlformats.org/officeDocument/2006/relationships/hyperlink" Target="mailto:daniela.beltran@fiscalia.gov.co" TargetMode="External"/><Relationship Id="rId66" Type="http://schemas.openxmlformats.org/officeDocument/2006/relationships/hyperlink" Target="mailto:daniela.beltran@fiscalia.gov.co" TargetMode="External"/><Relationship Id="rId87" Type="http://schemas.openxmlformats.org/officeDocument/2006/relationships/hyperlink" Target="mailto:daniela.beltran@fiscalia.gov.co" TargetMode="External"/><Relationship Id="rId110" Type="http://schemas.openxmlformats.org/officeDocument/2006/relationships/hyperlink" Target="mailto:daniela.beltran@fiscalia.gov.co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mailto:daniela.beltran@fiscalia.gov.co" TargetMode="External"/><Relationship Id="rId82" Type="http://schemas.openxmlformats.org/officeDocument/2006/relationships/hyperlink" Target="mailto:daniela.beltran@fiscalia.gov.co" TargetMode="External"/><Relationship Id="rId19" Type="http://schemas.openxmlformats.org/officeDocument/2006/relationships/hyperlink" Target="mailto:daniela.beltran@fiscalia.gov.co" TargetMode="External"/><Relationship Id="rId14" Type="http://schemas.openxmlformats.org/officeDocument/2006/relationships/hyperlink" Target="mailto:daniela.beltran@fiscalia.gov.co" TargetMode="External"/><Relationship Id="rId30" Type="http://schemas.openxmlformats.org/officeDocument/2006/relationships/hyperlink" Target="mailto:daniela.beltran@fiscalia.gov.co" TargetMode="External"/><Relationship Id="rId35" Type="http://schemas.openxmlformats.org/officeDocument/2006/relationships/hyperlink" Target="mailto:daniela.beltran@fiscalia.gov.co" TargetMode="External"/><Relationship Id="rId56" Type="http://schemas.openxmlformats.org/officeDocument/2006/relationships/hyperlink" Target="mailto:daniela.beltran@fiscalia.gov.co" TargetMode="External"/><Relationship Id="rId77" Type="http://schemas.openxmlformats.org/officeDocument/2006/relationships/hyperlink" Target="mailto:daniela.beltran@fiscalia.gov.co" TargetMode="External"/><Relationship Id="rId100" Type="http://schemas.openxmlformats.org/officeDocument/2006/relationships/hyperlink" Target="mailto:daniela.beltran@fiscalia.gov.co" TargetMode="External"/><Relationship Id="rId105" Type="http://schemas.openxmlformats.org/officeDocument/2006/relationships/hyperlink" Target="mailto:daniela.beltran@fiscalia.gov.co" TargetMode="External"/><Relationship Id="rId8" Type="http://schemas.openxmlformats.org/officeDocument/2006/relationships/hyperlink" Target="mailto:daniela.beltran@fiscalia.gov.co" TargetMode="External"/><Relationship Id="rId51" Type="http://schemas.openxmlformats.org/officeDocument/2006/relationships/hyperlink" Target="mailto:daniela.beltran@fiscalia.gov.co" TargetMode="External"/><Relationship Id="rId72" Type="http://schemas.openxmlformats.org/officeDocument/2006/relationships/hyperlink" Target="mailto:daniela.beltran@fiscalia.gov.co" TargetMode="External"/><Relationship Id="rId93" Type="http://schemas.openxmlformats.org/officeDocument/2006/relationships/hyperlink" Target="mailto:daniela.beltran@fiscalia.gov.co" TargetMode="External"/><Relationship Id="rId98" Type="http://schemas.openxmlformats.org/officeDocument/2006/relationships/hyperlink" Target="mailto:daniela.beltran@fiscalia.gov.co" TargetMode="External"/><Relationship Id="rId3" Type="http://schemas.openxmlformats.org/officeDocument/2006/relationships/hyperlink" Target="mailto:daniela.beltran@fiscalia.gov.co" TargetMode="External"/><Relationship Id="rId25" Type="http://schemas.openxmlformats.org/officeDocument/2006/relationships/hyperlink" Target="mailto:daniela.beltran@fiscalia.gov.co" TargetMode="External"/><Relationship Id="rId46" Type="http://schemas.openxmlformats.org/officeDocument/2006/relationships/hyperlink" Target="mailto:daniela.beltran@fiscalia.gov.co" TargetMode="External"/><Relationship Id="rId67" Type="http://schemas.openxmlformats.org/officeDocument/2006/relationships/hyperlink" Target="mailto:daniela.beltran@fiscalia.gov.co" TargetMode="External"/><Relationship Id="rId20" Type="http://schemas.openxmlformats.org/officeDocument/2006/relationships/hyperlink" Target="mailto:daniela.beltran@fiscalia.gov.co" TargetMode="External"/><Relationship Id="rId41" Type="http://schemas.openxmlformats.org/officeDocument/2006/relationships/hyperlink" Target="mailto:daniela.beltran@fiscalia.gov.co" TargetMode="External"/><Relationship Id="rId62" Type="http://schemas.openxmlformats.org/officeDocument/2006/relationships/hyperlink" Target="mailto:daniela.beltran@fiscalia.gov.co" TargetMode="External"/><Relationship Id="rId83" Type="http://schemas.openxmlformats.org/officeDocument/2006/relationships/hyperlink" Target="mailto:daniela.beltran@fiscalia.gov.co" TargetMode="External"/><Relationship Id="rId88" Type="http://schemas.openxmlformats.org/officeDocument/2006/relationships/hyperlink" Target="mailto:daniela.beltran@fiscalia.gov.co" TargetMode="External"/><Relationship Id="rId111" Type="http://schemas.openxmlformats.org/officeDocument/2006/relationships/hyperlink" Target="mailto:daniela.beltran@fiscal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abSelected="1" zoomScale="70" zoomScaleNormal="70" workbookViewId="0">
      <selection activeCell="A7" sqref="A7"/>
    </sheetView>
  </sheetViews>
  <sheetFormatPr baseColWidth="10" defaultColWidth="64.5703125" defaultRowHeight="18" x14ac:dyDescent="0.25"/>
  <cols>
    <col min="1" max="1" width="20.42578125" style="4" customWidth="1"/>
    <col min="2" max="2" width="60.7109375" style="4" customWidth="1"/>
    <col min="3" max="3" width="18.42578125" style="4" customWidth="1"/>
    <col min="4" max="4" width="20.140625" style="4" customWidth="1"/>
    <col min="5" max="5" width="18" style="4" customWidth="1"/>
    <col min="6" max="6" width="16.85546875" style="4" customWidth="1"/>
    <col min="7" max="7" width="16.140625" style="4" customWidth="1"/>
    <col min="8" max="8" width="14.28515625" style="4" customWidth="1"/>
    <col min="9" max="9" width="27.5703125" style="8" customWidth="1"/>
    <col min="10" max="10" width="27.42578125" style="8" customWidth="1"/>
    <col min="11" max="11" width="13.7109375" style="4" customWidth="1"/>
    <col min="12" max="12" width="13" style="4" customWidth="1"/>
    <col min="13" max="13" width="34.28515625" style="4" customWidth="1"/>
    <col min="14" max="14" width="25.5703125" style="4" customWidth="1"/>
    <col min="15" max="15" width="64.5703125" style="4"/>
    <col min="16" max="16" width="29.85546875" style="4" customWidth="1"/>
    <col min="17" max="17" width="64.5703125" style="4"/>
    <col min="18" max="16384" width="64.5703125" style="5"/>
  </cols>
  <sheetData>
    <row r="1" spans="1:17" x14ac:dyDescent="0.25">
      <c r="A1" s="48" t="s">
        <v>107776</v>
      </c>
      <c r="B1" s="49"/>
      <c r="C1" s="49"/>
      <c r="D1" s="49"/>
      <c r="E1" s="49"/>
      <c r="F1" s="49"/>
      <c r="G1" s="49"/>
      <c r="H1" s="49"/>
      <c r="I1" s="50"/>
      <c r="J1" s="50"/>
      <c r="K1" s="49"/>
      <c r="L1" s="49"/>
      <c r="M1" s="49"/>
      <c r="N1" s="49"/>
      <c r="O1" s="49"/>
      <c r="P1" s="49"/>
      <c r="Q1" s="49"/>
    </row>
    <row r="2" spans="1:17" x14ac:dyDescent="0.25">
      <c r="A2" s="49"/>
      <c r="B2" s="49"/>
      <c r="C2" s="49"/>
      <c r="D2" s="49"/>
      <c r="E2" s="49"/>
      <c r="F2" s="49"/>
      <c r="G2" s="49"/>
      <c r="H2" s="49"/>
      <c r="I2" s="50"/>
      <c r="J2" s="50"/>
      <c r="K2" s="49"/>
      <c r="L2" s="49"/>
      <c r="M2" s="49"/>
      <c r="N2" s="49"/>
      <c r="O2" s="49"/>
      <c r="P2" s="49"/>
      <c r="Q2" s="49"/>
    </row>
    <row r="3" spans="1:17" x14ac:dyDescent="0.25">
      <c r="A3" s="49"/>
      <c r="B3" s="49"/>
      <c r="C3" s="49"/>
      <c r="D3" s="49"/>
      <c r="E3" s="49"/>
      <c r="F3" s="49"/>
      <c r="G3" s="49"/>
      <c r="H3" s="49"/>
      <c r="I3" s="50"/>
      <c r="J3" s="50"/>
      <c r="K3" s="49"/>
      <c r="L3" s="49"/>
      <c r="M3" s="49"/>
      <c r="N3" s="49"/>
      <c r="O3" s="49"/>
      <c r="P3" s="49"/>
      <c r="Q3" s="49"/>
    </row>
    <row r="4" spans="1:17" ht="90" customHeight="1" x14ac:dyDescent="0.25">
      <c r="A4" s="12" t="s">
        <v>107777</v>
      </c>
      <c r="B4" s="13" t="s">
        <v>107778</v>
      </c>
      <c r="C4" s="12" t="s">
        <v>107779</v>
      </c>
      <c r="D4" s="12" t="s">
        <v>107780</v>
      </c>
      <c r="E4" s="12" t="s">
        <v>107781</v>
      </c>
      <c r="F4" s="12" t="s">
        <v>5</v>
      </c>
      <c r="G4" s="12" t="s">
        <v>4</v>
      </c>
      <c r="H4" s="12" t="s">
        <v>39</v>
      </c>
      <c r="I4" s="14" t="s">
        <v>107782</v>
      </c>
      <c r="J4" s="14" t="s">
        <v>107783</v>
      </c>
      <c r="K4" s="12" t="s">
        <v>206</v>
      </c>
      <c r="L4" s="12" t="s">
        <v>94</v>
      </c>
      <c r="M4" s="12" t="s">
        <v>107784</v>
      </c>
      <c r="N4" s="13" t="s">
        <v>3</v>
      </c>
      <c r="O4" s="13" t="s">
        <v>107785</v>
      </c>
      <c r="P4" s="12" t="s">
        <v>107786</v>
      </c>
      <c r="Q4" s="13" t="s">
        <v>107787</v>
      </c>
    </row>
    <row r="5" spans="1:17" x14ac:dyDescent="0.25">
      <c r="A5" s="6"/>
      <c r="B5" s="6"/>
      <c r="C5" s="6"/>
      <c r="D5" s="6"/>
      <c r="E5" s="6"/>
      <c r="F5" s="6"/>
      <c r="G5" s="6"/>
      <c r="H5" s="6"/>
      <c r="I5" s="7"/>
      <c r="J5" s="7"/>
      <c r="K5" s="6"/>
      <c r="L5" s="6"/>
      <c r="M5" s="6"/>
      <c r="N5" s="6"/>
      <c r="O5" s="6"/>
      <c r="P5" s="6"/>
      <c r="Q5" s="6"/>
    </row>
    <row r="6" spans="1:17" ht="90" x14ac:dyDescent="0.25">
      <c r="A6" s="21" t="s">
        <v>107821</v>
      </c>
      <c r="B6" s="31" t="s">
        <v>107822</v>
      </c>
      <c r="C6" s="6" t="s">
        <v>107788</v>
      </c>
      <c r="D6" s="6" t="s">
        <v>107802</v>
      </c>
      <c r="E6" s="6" t="s">
        <v>107813</v>
      </c>
      <c r="F6" s="6" t="s">
        <v>211</v>
      </c>
      <c r="G6" s="6" t="s">
        <v>51</v>
      </c>
      <c r="H6" s="6" t="s">
        <v>217</v>
      </c>
      <c r="I6" s="16">
        <f>482000000+1500000000</f>
        <v>1982000000</v>
      </c>
      <c r="J6" s="24">
        <f>482000000+1500000000</f>
        <v>1982000000</v>
      </c>
      <c r="K6" s="6" t="s">
        <v>211</v>
      </c>
      <c r="L6" s="6" t="s">
        <v>211</v>
      </c>
      <c r="M6" s="6" t="s">
        <v>107804</v>
      </c>
      <c r="N6" s="6" t="s">
        <v>111</v>
      </c>
      <c r="O6" s="6" t="s">
        <v>107791</v>
      </c>
      <c r="P6" s="6" t="s">
        <v>107798</v>
      </c>
      <c r="Q6" s="6" t="s">
        <v>107792</v>
      </c>
    </row>
    <row r="7" spans="1:17" ht="126" x14ac:dyDescent="0.25">
      <c r="A7" s="21" t="s">
        <v>107893</v>
      </c>
      <c r="B7" s="32" t="s">
        <v>107894</v>
      </c>
      <c r="C7" s="6" t="s">
        <v>107788</v>
      </c>
      <c r="D7" s="6" t="s">
        <v>107802</v>
      </c>
      <c r="E7" s="6" t="s">
        <v>107807</v>
      </c>
      <c r="F7" s="6" t="s">
        <v>211</v>
      </c>
      <c r="G7" s="6" t="s">
        <v>51</v>
      </c>
      <c r="H7" s="6" t="s">
        <v>217</v>
      </c>
      <c r="I7" s="30">
        <f>270000000+250000000+40000000-270000000-250000000-40000000</f>
        <v>0</v>
      </c>
      <c r="J7" s="30">
        <f>270000000+250000000+40000000-270000000-250000000-40000000</f>
        <v>0</v>
      </c>
      <c r="K7" s="6" t="s">
        <v>211</v>
      </c>
      <c r="L7" s="6" t="s">
        <v>211</v>
      </c>
      <c r="M7" s="6" t="s">
        <v>107804</v>
      </c>
      <c r="N7" s="6" t="s">
        <v>111</v>
      </c>
      <c r="O7" s="6" t="s">
        <v>107791</v>
      </c>
      <c r="P7" s="6" t="s">
        <v>107798</v>
      </c>
      <c r="Q7" s="6" t="s">
        <v>107792</v>
      </c>
    </row>
    <row r="8" spans="1:17" x14ac:dyDescent="0.25">
      <c r="A8" s="21" t="s">
        <v>38636</v>
      </c>
      <c r="B8" s="32" t="s">
        <v>107991</v>
      </c>
      <c r="C8" s="6" t="s">
        <v>107795</v>
      </c>
      <c r="D8" s="6" t="s">
        <v>107802</v>
      </c>
      <c r="E8" s="6" t="s">
        <v>107823</v>
      </c>
      <c r="F8" s="6" t="s">
        <v>211</v>
      </c>
      <c r="G8" s="6" t="s">
        <v>51</v>
      </c>
      <c r="H8" s="6"/>
      <c r="I8" s="16">
        <v>270000000</v>
      </c>
      <c r="J8" s="16">
        <v>270000000</v>
      </c>
      <c r="K8" s="6" t="s">
        <v>211</v>
      </c>
      <c r="L8" s="6" t="s">
        <v>211</v>
      </c>
      <c r="M8" s="6" t="s">
        <v>107804</v>
      </c>
      <c r="N8" s="6" t="s">
        <v>111</v>
      </c>
      <c r="O8" s="6" t="s">
        <v>107791</v>
      </c>
      <c r="P8" s="6" t="s">
        <v>107798</v>
      </c>
      <c r="Q8" s="6" t="s">
        <v>107792</v>
      </c>
    </row>
    <row r="9" spans="1:17" ht="75.75" x14ac:dyDescent="0.25">
      <c r="A9" s="15" t="s">
        <v>104041</v>
      </c>
      <c r="B9" s="20" t="s">
        <v>107824</v>
      </c>
      <c r="C9" s="6" t="s">
        <v>107788</v>
      </c>
      <c r="D9" s="6" t="s">
        <v>107802</v>
      </c>
      <c r="E9" s="6" t="s">
        <v>107812</v>
      </c>
      <c r="F9" s="6" t="s">
        <v>211</v>
      </c>
      <c r="G9" s="6" t="s">
        <v>51</v>
      </c>
      <c r="H9" s="6" t="s">
        <v>217</v>
      </c>
      <c r="I9" s="11">
        <v>570000000</v>
      </c>
      <c r="J9" s="7">
        <v>570000000</v>
      </c>
      <c r="K9" s="6" t="s">
        <v>211</v>
      </c>
      <c r="L9" s="6" t="s">
        <v>211</v>
      </c>
      <c r="M9" s="6" t="s">
        <v>107804</v>
      </c>
      <c r="N9" s="6" t="s">
        <v>111</v>
      </c>
      <c r="O9" s="6" t="s">
        <v>107791</v>
      </c>
      <c r="P9" s="6" t="s">
        <v>107798</v>
      </c>
      <c r="Q9" s="6" t="s">
        <v>107792</v>
      </c>
    </row>
    <row r="10" spans="1:17" x14ac:dyDescent="0.25">
      <c r="A10" s="10" t="s">
        <v>37755</v>
      </c>
      <c r="B10" s="33" t="s">
        <v>107825</v>
      </c>
      <c r="C10" s="6" t="s">
        <v>217</v>
      </c>
      <c r="D10" s="6" t="s">
        <v>107788</v>
      </c>
      <c r="E10" s="6" t="s">
        <v>107812</v>
      </c>
      <c r="F10" s="6" t="s">
        <v>211</v>
      </c>
      <c r="G10" s="6" t="s">
        <v>51</v>
      </c>
      <c r="H10" s="6" t="s">
        <v>217</v>
      </c>
      <c r="I10" s="30">
        <f>250000000-7835000</f>
        <v>242165000</v>
      </c>
      <c r="J10" s="7">
        <f>250000000-7835000</f>
        <v>242165000</v>
      </c>
      <c r="K10" s="6" t="s">
        <v>211</v>
      </c>
      <c r="L10" s="6" t="s">
        <v>211</v>
      </c>
      <c r="M10" s="6" t="s">
        <v>107804</v>
      </c>
      <c r="N10" s="6" t="s">
        <v>111</v>
      </c>
      <c r="O10" s="6" t="s">
        <v>107791</v>
      </c>
      <c r="P10" s="6" t="s">
        <v>107798</v>
      </c>
      <c r="Q10" s="6" t="s">
        <v>107792</v>
      </c>
    </row>
    <row r="11" spans="1:17" x14ac:dyDescent="0.25">
      <c r="A11" s="15" t="s">
        <v>104522</v>
      </c>
      <c r="B11" s="34" t="s">
        <v>107799</v>
      </c>
      <c r="C11" s="6" t="s">
        <v>107788</v>
      </c>
      <c r="D11" s="6" t="s">
        <v>107795</v>
      </c>
      <c r="E11" s="6" t="s">
        <v>107806</v>
      </c>
      <c r="F11" s="6" t="s">
        <v>211</v>
      </c>
      <c r="G11" s="6" t="s">
        <v>133</v>
      </c>
      <c r="H11" s="6" t="s">
        <v>217</v>
      </c>
      <c r="I11" s="30">
        <f>1280000-1280000</f>
        <v>0</v>
      </c>
      <c r="J11" s="7">
        <f>1280000-1280000</f>
        <v>0</v>
      </c>
      <c r="K11" s="6" t="s">
        <v>211</v>
      </c>
      <c r="L11" s="6" t="s">
        <v>211</v>
      </c>
      <c r="M11" s="6" t="s">
        <v>107793</v>
      </c>
      <c r="N11" s="6" t="s">
        <v>111</v>
      </c>
      <c r="O11" s="6" t="s">
        <v>107826</v>
      </c>
      <c r="P11" s="6" t="s">
        <v>107797</v>
      </c>
      <c r="Q11" s="27" t="s">
        <v>107827</v>
      </c>
    </row>
    <row r="12" spans="1:17" x14ac:dyDescent="0.25">
      <c r="A12" s="23" t="s">
        <v>104522</v>
      </c>
      <c r="B12" s="34" t="s">
        <v>107800</v>
      </c>
      <c r="C12" s="6" t="s">
        <v>107788</v>
      </c>
      <c r="D12" s="6" t="s">
        <v>107795</v>
      </c>
      <c r="E12" s="6" t="s">
        <v>107806</v>
      </c>
      <c r="F12" s="6" t="s">
        <v>211</v>
      </c>
      <c r="G12" s="6" t="s">
        <v>133</v>
      </c>
      <c r="H12" s="6" t="s">
        <v>217</v>
      </c>
      <c r="I12" s="11">
        <v>670000</v>
      </c>
      <c r="J12" s="7">
        <v>670000</v>
      </c>
      <c r="K12" s="6" t="s">
        <v>211</v>
      </c>
      <c r="L12" s="6" t="s">
        <v>211</v>
      </c>
      <c r="M12" s="6" t="s">
        <v>107793</v>
      </c>
      <c r="N12" s="6" t="s">
        <v>111</v>
      </c>
      <c r="O12" s="6" t="s">
        <v>107826</v>
      </c>
      <c r="P12" s="6" t="s">
        <v>107797</v>
      </c>
      <c r="Q12" s="27" t="s">
        <v>107827</v>
      </c>
    </row>
    <row r="13" spans="1:17" ht="54" x14ac:dyDescent="0.25">
      <c r="A13" s="10" t="s">
        <v>20408</v>
      </c>
      <c r="B13" s="33" t="s">
        <v>107828</v>
      </c>
      <c r="C13" s="6" t="s">
        <v>107818</v>
      </c>
      <c r="D13" s="6" t="s">
        <v>107811</v>
      </c>
      <c r="E13" s="6" t="s">
        <v>107830</v>
      </c>
      <c r="F13" s="6" t="s">
        <v>211</v>
      </c>
      <c r="G13" s="6" t="s">
        <v>140</v>
      </c>
      <c r="H13" s="6" t="s">
        <v>217</v>
      </c>
      <c r="I13" s="11">
        <v>300000000</v>
      </c>
      <c r="J13" s="7">
        <v>300000000</v>
      </c>
      <c r="K13" s="29" t="s">
        <v>217</v>
      </c>
      <c r="L13" s="29" t="s">
        <v>217</v>
      </c>
      <c r="M13" s="21" t="s">
        <v>107829</v>
      </c>
      <c r="N13" s="6" t="s">
        <v>111</v>
      </c>
      <c r="O13" s="6" t="s">
        <v>107826</v>
      </c>
      <c r="P13" s="6" t="s">
        <v>107797</v>
      </c>
      <c r="Q13" s="27" t="s">
        <v>107827</v>
      </c>
    </row>
    <row r="14" spans="1:17" ht="122.25" customHeight="1" x14ac:dyDescent="0.25">
      <c r="A14" s="15" t="s">
        <v>107895</v>
      </c>
      <c r="B14" s="35" t="s">
        <v>107896</v>
      </c>
      <c r="C14" s="6" t="s">
        <v>107788</v>
      </c>
      <c r="D14" s="6" t="s">
        <v>107802</v>
      </c>
      <c r="E14" s="6" t="s">
        <v>107807</v>
      </c>
      <c r="F14" s="6" t="s">
        <v>211</v>
      </c>
      <c r="G14" s="6" t="s">
        <v>51</v>
      </c>
      <c r="H14" s="6" t="s">
        <v>217</v>
      </c>
      <c r="I14" s="30">
        <f>68700000+54000000+130000000</f>
        <v>252700000</v>
      </c>
      <c r="J14" s="18">
        <f>68700000+54000000+130000000</f>
        <v>252700000</v>
      </c>
      <c r="K14" s="6" t="s">
        <v>211</v>
      </c>
      <c r="L14" s="6" t="s">
        <v>211</v>
      </c>
      <c r="M14" s="6" t="s">
        <v>107804</v>
      </c>
      <c r="N14" s="6" t="s">
        <v>111</v>
      </c>
      <c r="O14" s="6" t="s">
        <v>107826</v>
      </c>
      <c r="P14" s="6" t="s">
        <v>107797</v>
      </c>
      <c r="Q14" s="27" t="s">
        <v>107827</v>
      </c>
    </row>
    <row r="15" spans="1:17" ht="81.75" customHeight="1" x14ac:dyDescent="0.25">
      <c r="A15" s="15" t="s">
        <v>107820</v>
      </c>
      <c r="B15" s="35" t="s">
        <v>107831</v>
      </c>
      <c r="C15" s="6" t="s">
        <v>107795</v>
      </c>
      <c r="D15" s="6" t="s">
        <v>107892</v>
      </c>
      <c r="E15" s="6" t="s">
        <v>107808</v>
      </c>
      <c r="F15" s="6" t="s">
        <v>211</v>
      </c>
      <c r="G15" s="6" t="s">
        <v>51</v>
      </c>
      <c r="H15" s="6" t="s">
        <v>217</v>
      </c>
      <c r="I15" s="16">
        <v>150000000</v>
      </c>
      <c r="J15" s="24">
        <v>150000000</v>
      </c>
      <c r="K15" s="6" t="s">
        <v>211</v>
      </c>
      <c r="L15" s="6" t="s">
        <v>211</v>
      </c>
      <c r="M15" s="6" t="s">
        <v>107804</v>
      </c>
      <c r="N15" s="6" t="s">
        <v>111</v>
      </c>
      <c r="O15" s="6" t="s">
        <v>107791</v>
      </c>
      <c r="P15" s="6" t="s">
        <v>107798</v>
      </c>
      <c r="Q15" s="6" t="s">
        <v>107792</v>
      </c>
    </row>
    <row r="16" spans="1:17" ht="87.75" customHeight="1" x14ac:dyDescent="0.25">
      <c r="A16" s="15" t="s">
        <v>107832</v>
      </c>
      <c r="B16" s="34" t="s">
        <v>107803</v>
      </c>
      <c r="C16" s="6" t="s">
        <v>107788</v>
      </c>
      <c r="D16" s="6" t="s">
        <v>107802</v>
      </c>
      <c r="E16" s="6" t="s">
        <v>107789</v>
      </c>
      <c r="F16" s="6" t="s">
        <v>211</v>
      </c>
      <c r="G16" s="6" t="s">
        <v>51</v>
      </c>
      <c r="H16" s="6" t="s">
        <v>217</v>
      </c>
      <c r="I16" s="16">
        <v>320000000</v>
      </c>
      <c r="J16" s="24">
        <v>320000000</v>
      </c>
      <c r="K16" s="6" t="s">
        <v>211</v>
      </c>
      <c r="L16" s="6" t="s">
        <v>211</v>
      </c>
      <c r="M16" s="6" t="s">
        <v>107804</v>
      </c>
      <c r="N16" s="6" t="s">
        <v>111</v>
      </c>
      <c r="O16" s="6" t="s">
        <v>107791</v>
      </c>
      <c r="P16" s="6" t="s">
        <v>107798</v>
      </c>
      <c r="Q16" s="6" t="s">
        <v>107792</v>
      </c>
    </row>
    <row r="17" spans="1:17" ht="91.5" customHeight="1" x14ac:dyDescent="0.25">
      <c r="A17" s="15" t="s">
        <v>107834</v>
      </c>
      <c r="B17" s="20" t="s">
        <v>107833</v>
      </c>
      <c r="C17" s="6" t="s">
        <v>107790</v>
      </c>
      <c r="D17" s="6" t="s">
        <v>107788</v>
      </c>
      <c r="E17" s="6" t="s">
        <v>107813</v>
      </c>
      <c r="F17" s="6" t="s">
        <v>211</v>
      </c>
      <c r="G17" s="6" t="s">
        <v>72</v>
      </c>
      <c r="H17" s="6" t="s">
        <v>217</v>
      </c>
      <c r="I17" s="11">
        <v>90000000</v>
      </c>
      <c r="J17" s="7">
        <v>90000000</v>
      </c>
      <c r="K17" s="6" t="s">
        <v>211</v>
      </c>
      <c r="L17" s="6" t="s">
        <v>211</v>
      </c>
      <c r="M17" s="6" t="s">
        <v>107794</v>
      </c>
      <c r="N17" s="6" t="s">
        <v>111</v>
      </c>
      <c r="O17" s="6" t="s">
        <v>107826</v>
      </c>
      <c r="P17" s="6" t="s">
        <v>107797</v>
      </c>
      <c r="Q17" s="27" t="s">
        <v>107827</v>
      </c>
    </row>
    <row r="18" spans="1:17" ht="69.75" customHeight="1" x14ac:dyDescent="0.25">
      <c r="A18" s="23" t="s">
        <v>107764</v>
      </c>
      <c r="B18" s="35" t="s">
        <v>107835</v>
      </c>
      <c r="C18" s="6" t="s">
        <v>107790</v>
      </c>
      <c r="D18" s="6" t="s">
        <v>107788</v>
      </c>
      <c r="E18" s="6" t="s">
        <v>107836</v>
      </c>
      <c r="F18" s="6" t="s">
        <v>211</v>
      </c>
      <c r="G18" s="6" t="s">
        <v>72</v>
      </c>
      <c r="H18" s="6" t="s">
        <v>217</v>
      </c>
      <c r="I18" s="30">
        <f>66940000-14444468.52</f>
        <v>52495531.480000004</v>
      </c>
      <c r="J18" s="16">
        <f>66940000-14444468.52</f>
        <v>52495531.480000004</v>
      </c>
      <c r="K18" s="6" t="s">
        <v>211</v>
      </c>
      <c r="L18" s="6" t="s">
        <v>211</v>
      </c>
      <c r="M18" s="6" t="s">
        <v>107794</v>
      </c>
      <c r="N18" s="6" t="s">
        <v>111</v>
      </c>
      <c r="O18" s="6" t="s">
        <v>107826</v>
      </c>
      <c r="P18" s="6" t="s">
        <v>107797</v>
      </c>
      <c r="Q18" s="27" t="s">
        <v>107827</v>
      </c>
    </row>
    <row r="19" spans="1:17" ht="71.25" customHeight="1" x14ac:dyDescent="0.25">
      <c r="A19" s="23" t="s">
        <v>53063</v>
      </c>
      <c r="B19" s="35" t="s">
        <v>107837</v>
      </c>
      <c r="C19" s="6" t="s">
        <v>107795</v>
      </c>
      <c r="D19" s="6" t="s">
        <v>107892</v>
      </c>
      <c r="E19" s="6" t="s">
        <v>107836</v>
      </c>
      <c r="F19" s="6" t="s">
        <v>211</v>
      </c>
      <c r="G19" s="6" t="s">
        <v>51</v>
      </c>
      <c r="H19" s="6" t="s">
        <v>217</v>
      </c>
      <c r="I19" s="11">
        <v>142400000</v>
      </c>
      <c r="J19" s="7">
        <v>142400000</v>
      </c>
      <c r="K19" s="6" t="s">
        <v>211</v>
      </c>
      <c r="L19" s="6" t="s">
        <v>211</v>
      </c>
      <c r="M19" s="6" t="s">
        <v>107804</v>
      </c>
      <c r="N19" s="6" t="s">
        <v>111</v>
      </c>
      <c r="O19" s="6" t="s">
        <v>107791</v>
      </c>
      <c r="P19" s="6" t="s">
        <v>107797</v>
      </c>
      <c r="Q19" s="6" t="s">
        <v>107792</v>
      </c>
    </row>
    <row r="20" spans="1:17" ht="56.25" customHeight="1" x14ac:dyDescent="0.25">
      <c r="A20" s="15" t="s">
        <v>53051</v>
      </c>
      <c r="B20" s="35" t="s">
        <v>107838</v>
      </c>
      <c r="C20" s="6" t="s">
        <v>107802</v>
      </c>
      <c r="D20" s="6" t="s">
        <v>107891</v>
      </c>
      <c r="E20" s="6" t="s">
        <v>107823</v>
      </c>
      <c r="F20" s="6" t="s">
        <v>211</v>
      </c>
      <c r="G20" s="6" t="s">
        <v>51</v>
      </c>
      <c r="H20" s="6" t="s">
        <v>217</v>
      </c>
      <c r="I20" s="30">
        <v>5000000</v>
      </c>
      <c r="J20" s="18">
        <v>5000000</v>
      </c>
      <c r="K20" s="6" t="s">
        <v>211</v>
      </c>
      <c r="L20" s="6" t="s">
        <v>211</v>
      </c>
      <c r="M20" s="6" t="s">
        <v>107794</v>
      </c>
      <c r="N20" s="6" t="s">
        <v>111</v>
      </c>
      <c r="O20" s="6" t="s">
        <v>107826</v>
      </c>
      <c r="P20" s="6" t="s">
        <v>107797</v>
      </c>
      <c r="Q20" s="27" t="s">
        <v>107827</v>
      </c>
    </row>
    <row r="21" spans="1:17" ht="77.25" customHeight="1" x14ac:dyDescent="0.25">
      <c r="A21" s="15" t="s">
        <v>107840</v>
      </c>
      <c r="B21" s="35" t="s">
        <v>107839</v>
      </c>
      <c r="C21" s="6" t="s">
        <v>107790</v>
      </c>
      <c r="D21" s="6" t="s">
        <v>107788</v>
      </c>
      <c r="E21" s="6" t="s">
        <v>107812</v>
      </c>
      <c r="F21" s="6" t="s">
        <v>211</v>
      </c>
      <c r="G21" s="6" t="s">
        <v>72</v>
      </c>
      <c r="H21" s="6" t="s">
        <v>217</v>
      </c>
      <c r="I21" s="30">
        <f>54000000-54000000</f>
        <v>0</v>
      </c>
      <c r="J21" s="30">
        <f>54000000-54000000</f>
        <v>0</v>
      </c>
      <c r="K21" s="6" t="s">
        <v>211</v>
      </c>
      <c r="L21" s="6" t="s">
        <v>211</v>
      </c>
      <c r="M21" s="6" t="s">
        <v>107794</v>
      </c>
      <c r="N21" s="6" t="s">
        <v>111</v>
      </c>
      <c r="O21" s="6" t="s">
        <v>107826</v>
      </c>
      <c r="P21" s="6" t="s">
        <v>107797</v>
      </c>
      <c r="Q21" s="27" t="s">
        <v>107827</v>
      </c>
    </row>
    <row r="22" spans="1:17" ht="77.25" customHeight="1" x14ac:dyDescent="0.25">
      <c r="A22" s="15" t="s">
        <v>107842</v>
      </c>
      <c r="B22" s="32" t="s">
        <v>107841</v>
      </c>
      <c r="C22" s="6" t="s">
        <v>107790</v>
      </c>
      <c r="D22" s="6" t="s">
        <v>107795</v>
      </c>
      <c r="E22" s="6" t="s">
        <v>107812</v>
      </c>
      <c r="F22" s="6" t="s">
        <v>211</v>
      </c>
      <c r="G22" s="6" t="s">
        <v>51</v>
      </c>
      <c r="H22" s="6" t="s">
        <v>217</v>
      </c>
      <c r="I22" s="30">
        <f>130000000-130000000</f>
        <v>0</v>
      </c>
      <c r="J22" s="30">
        <f>130000000-130000000</f>
        <v>0</v>
      </c>
      <c r="K22" s="6" t="s">
        <v>211</v>
      </c>
      <c r="L22" s="6" t="s">
        <v>211</v>
      </c>
      <c r="M22" s="6" t="s">
        <v>107804</v>
      </c>
      <c r="N22" s="6" t="s">
        <v>111</v>
      </c>
      <c r="O22" s="6" t="s">
        <v>107791</v>
      </c>
      <c r="P22" s="6" t="s">
        <v>107797</v>
      </c>
      <c r="Q22" s="6" t="s">
        <v>107792</v>
      </c>
    </row>
    <row r="23" spans="1:17" ht="42.75" customHeight="1" x14ac:dyDescent="0.25">
      <c r="A23" s="15" t="s">
        <v>107844</v>
      </c>
      <c r="B23" s="35" t="s">
        <v>107843</v>
      </c>
      <c r="C23" s="6" t="s">
        <v>107802</v>
      </c>
      <c r="D23" s="6" t="s">
        <v>107891</v>
      </c>
      <c r="E23" s="6" t="s">
        <v>107823</v>
      </c>
      <c r="F23" s="6" t="s">
        <v>211</v>
      </c>
      <c r="G23" s="6" t="s">
        <v>51</v>
      </c>
      <c r="H23" s="6" t="s">
        <v>217</v>
      </c>
      <c r="I23" s="16">
        <v>434000000</v>
      </c>
      <c r="J23" s="24">
        <v>434000000</v>
      </c>
      <c r="K23" s="6" t="s">
        <v>211</v>
      </c>
      <c r="L23" s="6" t="s">
        <v>211</v>
      </c>
      <c r="M23" s="6" t="s">
        <v>107804</v>
      </c>
      <c r="N23" s="6" t="s">
        <v>111</v>
      </c>
      <c r="O23" s="6" t="s">
        <v>107791</v>
      </c>
      <c r="P23" s="6" t="s">
        <v>107797</v>
      </c>
      <c r="Q23" s="6" t="s">
        <v>107792</v>
      </c>
    </row>
    <row r="24" spans="1:17" ht="33" customHeight="1" x14ac:dyDescent="0.25">
      <c r="A24" s="15" t="s">
        <v>107844</v>
      </c>
      <c r="B24" s="47" t="s">
        <v>107845</v>
      </c>
      <c r="C24" s="6" t="s">
        <v>107802</v>
      </c>
      <c r="D24" s="6" t="s">
        <v>107891</v>
      </c>
      <c r="E24" s="6" t="s">
        <v>107823</v>
      </c>
      <c r="F24" s="6" t="s">
        <v>211</v>
      </c>
      <c r="G24" s="6" t="s">
        <v>51</v>
      </c>
      <c r="H24" s="6" t="s">
        <v>217</v>
      </c>
      <c r="I24" s="11">
        <v>759000000</v>
      </c>
      <c r="J24" s="11">
        <v>759000000</v>
      </c>
      <c r="K24" s="6" t="s">
        <v>211</v>
      </c>
      <c r="L24" s="6" t="s">
        <v>211</v>
      </c>
      <c r="M24" s="6" t="s">
        <v>107804</v>
      </c>
      <c r="N24" s="6" t="s">
        <v>111</v>
      </c>
      <c r="O24" s="6" t="s">
        <v>107791</v>
      </c>
      <c r="P24" s="6" t="s">
        <v>107798</v>
      </c>
      <c r="Q24" s="6" t="s">
        <v>107792</v>
      </c>
    </row>
    <row r="25" spans="1:17" ht="68.25" customHeight="1" x14ac:dyDescent="0.25">
      <c r="A25" s="15" t="s">
        <v>107847</v>
      </c>
      <c r="B25" s="35" t="s">
        <v>107846</v>
      </c>
      <c r="C25" s="6" t="s">
        <v>107790</v>
      </c>
      <c r="D25" s="6" t="s">
        <v>107788</v>
      </c>
      <c r="E25" s="6" t="s">
        <v>107848</v>
      </c>
      <c r="F25" s="6" t="s">
        <v>211</v>
      </c>
      <c r="G25" s="6" t="s">
        <v>72</v>
      </c>
      <c r="H25" s="6" t="s">
        <v>217</v>
      </c>
      <c r="I25" s="18">
        <f>20000000-2220000</f>
        <v>17780000</v>
      </c>
      <c r="J25" s="7">
        <f>20000000-2220000</f>
        <v>17780000</v>
      </c>
      <c r="K25" s="6" t="s">
        <v>211</v>
      </c>
      <c r="L25" s="6" t="s">
        <v>211</v>
      </c>
      <c r="M25" s="6" t="s">
        <v>107794</v>
      </c>
      <c r="N25" s="6" t="s">
        <v>111</v>
      </c>
      <c r="O25" s="6" t="s">
        <v>107791</v>
      </c>
      <c r="P25" s="6" t="s">
        <v>107798</v>
      </c>
      <c r="Q25" s="6" t="s">
        <v>107792</v>
      </c>
    </row>
    <row r="26" spans="1:17" ht="56.25" customHeight="1" x14ac:dyDescent="0.25">
      <c r="A26" s="15" t="s">
        <v>107850</v>
      </c>
      <c r="B26" s="35" t="s">
        <v>107849</v>
      </c>
      <c r="C26" s="6" t="s">
        <v>217</v>
      </c>
      <c r="D26" s="6" t="s">
        <v>107790</v>
      </c>
      <c r="E26" s="6" t="s">
        <v>107836</v>
      </c>
      <c r="F26" s="6" t="s">
        <v>211</v>
      </c>
      <c r="G26" s="6" t="s">
        <v>72</v>
      </c>
      <c r="H26" s="6" t="s">
        <v>217</v>
      </c>
      <c r="I26" s="18">
        <f>40000000-40000000</f>
        <v>0</v>
      </c>
      <c r="J26" s="18">
        <f>40000000-40000000</f>
        <v>0</v>
      </c>
      <c r="K26" s="6" t="s">
        <v>211</v>
      </c>
      <c r="L26" s="6" t="s">
        <v>211</v>
      </c>
      <c r="M26" s="6" t="s">
        <v>107794</v>
      </c>
      <c r="N26" s="6" t="s">
        <v>111</v>
      </c>
      <c r="O26" s="6" t="s">
        <v>107826</v>
      </c>
      <c r="P26" s="6" t="s">
        <v>107797</v>
      </c>
      <c r="Q26" s="27" t="s">
        <v>107827</v>
      </c>
    </row>
    <row r="27" spans="1:17" ht="56.25" customHeight="1" x14ac:dyDescent="0.25">
      <c r="A27" s="15" t="s">
        <v>107850</v>
      </c>
      <c r="B27" s="35" t="s">
        <v>107849</v>
      </c>
      <c r="C27" s="6" t="s">
        <v>107802</v>
      </c>
      <c r="D27" s="6" t="s">
        <v>107892</v>
      </c>
      <c r="E27" s="6" t="s">
        <v>107836</v>
      </c>
      <c r="F27" s="6" t="s">
        <v>211</v>
      </c>
      <c r="G27" s="6" t="s">
        <v>72</v>
      </c>
      <c r="H27" s="6" t="s">
        <v>217</v>
      </c>
      <c r="I27" s="11">
        <v>40000000</v>
      </c>
      <c r="J27" s="11">
        <v>40000000</v>
      </c>
      <c r="K27" s="6" t="s">
        <v>211</v>
      </c>
      <c r="L27" s="6" t="s">
        <v>211</v>
      </c>
      <c r="M27" s="6" t="s">
        <v>107794</v>
      </c>
      <c r="N27" s="6" t="s">
        <v>111</v>
      </c>
      <c r="O27" s="6" t="s">
        <v>107826</v>
      </c>
      <c r="P27" s="6" t="s">
        <v>107797</v>
      </c>
      <c r="Q27" s="27" t="s">
        <v>107827</v>
      </c>
    </row>
    <row r="28" spans="1:17" ht="30" customHeight="1" x14ac:dyDescent="0.25">
      <c r="A28" s="10" t="s">
        <v>107852</v>
      </c>
      <c r="B28" s="34" t="s">
        <v>107851</v>
      </c>
      <c r="C28" s="6" t="s">
        <v>107795</v>
      </c>
      <c r="D28" s="6" t="s">
        <v>107802</v>
      </c>
      <c r="E28" s="6" t="s">
        <v>107812</v>
      </c>
      <c r="F28" s="6" t="s">
        <v>211</v>
      </c>
      <c r="G28" s="6" t="s">
        <v>72</v>
      </c>
      <c r="H28" s="6" t="s">
        <v>217</v>
      </c>
      <c r="I28" s="11">
        <v>30000000</v>
      </c>
      <c r="J28" s="7">
        <v>30000000</v>
      </c>
      <c r="K28" s="6" t="s">
        <v>211</v>
      </c>
      <c r="L28" s="6" t="s">
        <v>211</v>
      </c>
      <c r="M28" s="6" t="s">
        <v>107794</v>
      </c>
      <c r="N28" s="6" t="s">
        <v>111</v>
      </c>
      <c r="O28" s="6" t="s">
        <v>107826</v>
      </c>
      <c r="P28" s="6" t="s">
        <v>107797</v>
      </c>
      <c r="Q28" s="27" t="s">
        <v>107827</v>
      </c>
    </row>
    <row r="29" spans="1:17" ht="33.75" customHeight="1" x14ac:dyDescent="0.25">
      <c r="A29" s="15" t="s">
        <v>107852</v>
      </c>
      <c r="B29" s="31" t="s">
        <v>107853</v>
      </c>
      <c r="C29" s="6" t="s">
        <v>107788</v>
      </c>
      <c r="D29" s="6" t="s">
        <v>107802</v>
      </c>
      <c r="E29" s="6" t="s">
        <v>107848</v>
      </c>
      <c r="F29" s="6" t="s">
        <v>211</v>
      </c>
      <c r="G29" s="6" t="s">
        <v>51</v>
      </c>
      <c r="H29" s="6" t="s">
        <v>217</v>
      </c>
      <c r="I29" s="16">
        <v>450000000</v>
      </c>
      <c r="J29" s="7">
        <v>450000000</v>
      </c>
      <c r="K29" s="6" t="s">
        <v>211</v>
      </c>
      <c r="L29" s="6" t="s">
        <v>211</v>
      </c>
      <c r="M29" s="6" t="s">
        <v>107804</v>
      </c>
      <c r="N29" s="6" t="s">
        <v>111</v>
      </c>
      <c r="O29" s="6" t="s">
        <v>107791</v>
      </c>
      <c r="P29" s="6" t="s">
        <v>107798</v>
      </c>
      <c r="Q29" s="6" t="s">
        <v>107792</v>
      </c>
    </row>
    <row r="30" spans="1:17" ht="72" x14ac:dyDescent="0.25">
      <c r="A30" s="15" t="s">
        <v>107855</v>
      </c>
      <c r="B30" s="33" t="s">
        <v>107854</v>
      </c>
      <c r="C30" s="6" t="s">
        <v>217</v>
      </c>
      <c r="D30" s="6" t="s">
        <v>107790</v>
      </c>
      <c r="E30" s="6" t="s">
        <v>107848</v>
      </c>
      <c r="F30" s="6" t="s">
        <v>211</v>
      </c>
      <c r="G30" s="6" t="s">
        <v>72</v>
      </c>
      <c r="H30" s="6" t="s">
        <v>217</v>
      </c>
      <c r="I30" s="16">
        <v>50000000</v>
      </c>
      <c r="J30" s="16">
        <v>50000000</v>
      </c>
      <c r="K30" s="6" t="s">
        <v>211</v>
      </c>
      <c r="L30" s="6" t="s">
        <v>211</v>
      </c>
      <c r="M30" s="6" t="s">
        <v>107794</v>
      </c>
      <c r="N30" s="6" t="s">
        <v>111</v>
      </c>
      <c r="O30" s="6" t="s">
        <v>107826</v>
      </c>
      <c r="P30" s="6" t="s">
        <v>107797</v>
      </c>
      <c r="Q30" s="27" t="s">
        <v>107827</v>
      </c>
    </row>
    <row r="31" spans="1:17" ht="26.25" x14ac:dyDescent="0.25">
      <c r="A31" s="15" t="s">
        <v>103773</v>
      </c>
      <c r="B31" s="39" t="s">
        <v>107899</v>
      </c>
      <c r="C31" s="9" t="s">
        <v>107818</v>
      </c>
      <c r="D31" s="6" t="s">
        <v>107811</v>
      </c>
      <c r="E31" s="6" t="s">
        <v>107830</v>
      </c>
      <c r="F31" s="6" t="s">
        <v>211</v>
      </c>
      <c r="G31" s="6" t="s">
        <v>133</v>
      </c>
      <c r="H31" s="6" t="s">
        <v>217</v>
      </c>
      <c r="I31" s="38">
        <v>4541150</v>
      </c>
      <c r="J31" s="38">
        <v>4541150</v>
      </c>
      <c r="K31" s="29" t="s">
        <v>217</v>
      </c>
      <c r="L31" s="29" t="s">
        <v>217</v>
      </c>
      <c r="M31" s="6" t="s">
        <v>107793</v>
      </c>
      <c r="N31" s="6" t="s">
        <v>111</v>
      </c>
      <c r="O31" s="6" t="s">
        <v>107856</v>
      </c>
      <c r="P31" s="6" t="s">
        <v>107817</v>
      </c>
      <c r="Q31" s="27" t="s">
        <v>107857</v>
      </c>
    </row>
    <row r="32" spans="1:17" ht="26.25" x14ac:dyDescent="0.25">
      <c r="A32" s="15" t="s">
        <v>103773</v>
      </c>
      <c r="B32" s="39" t="s">
        <v>107900</v>
      </c>
      <c r="C32" s="9" t="s">
        <v>107818</v>
      </c>
      <c r="D32" s="6" t="s">
        <v>107811</v>
      </c>
      <c r="E32" s="6" t="s">
        <v>107830</v>
      </c>
      <c r="F32" s="6" t="s">
        <v>211</v>
      </c>
      <c r="G32" s="6" t="s">
        <v>133</v>
      </c>
      <c r="H32" s="6" t="s">
        <v>217</v>
      </c>
      <c r="I32" s="36">
        <v>2586175</v>
      </c>
      <c r="J32" s="36">
        <v>2586175</v>
      </c>
      <c r="K32" s="29" t="s">
        <v>217</v>
      </c>
      <c r="L32" s="29" t="s">
        <v>217</v>
      </c>
      <c r="M32" s="6" t="s">
        <v>107793</v>
      </c>
      <c r="N32" s="6" t="s">
        <v>111</v>
      </c>
      <c r="O32" s="6" t="s">
        <v>107856</v>
      </c>
      <c r="P32" s="6" t="s">
        <v>107817</v>
      </c>
      <c r="Q32" s="27" t="s">
        <v>107857</v>
      </c>
    </row>
    <row r="33" spans="1:17" ht="26.25" x14ac:dyDescent="0.25">
      <c r="A33" s="15" t="s">
        <v>103773</v>
      </c>
      <c r="B33" s="39" t="s">
        <v>107901</v>
      </c>
      <c r="C33" s="9" t="s">
        <v>107818</v>
      </c>
      <c r="D33" s="6" t="s">
        <v>107811</v>
      </c>
      <c r="E33" s="6" t="s">
        <v>107830</v>
      </c>
      <c r="F33" s="6" t="s">
        <v>211</v>
      </c>
      <c r="G33" s="6" t="s">
        <v>133</v>
      </c>
      <c r="H33" s="6" t="s">
        <v>217</v>
      </c>
      <c r="I33" s="37">
        <v>11494110</v>
      </c>
      <c r="J33" s="37">
        <v>11494110</v>
      </c>
      <c r="K33" s="29" t="s">
        <v>217</v>
      </c>
      <c r="L33" s="29" t="s">
        <v>217</v>
      </c>
      <c r="M33" s="6" t="s">
        <v>107793</v>
      </c>
      <c r="N33" s="6" t="s">
        <v>111</v>
      </c>
      <c r="O33" s="6" t="s">
        <v>107856</v>
      </c>
      <c r="P33" s="6" t="s">
        <v>107817</v>
      </c>
      <c r="Q33" s="27" t="s">
        <v>107857</v>
      </c>
    </row>
    <row r="34" spans="1:17" ht="26.25" x14ac:dyDescent="0.25">
      <c r="A34" s="15" t="s">
        <v>103773</v>
      </c>
      <c r="B34" s="39" t="s">
        <v>107902</v>
      </c>
      <c r="C34" s="9" t="s">
        <v>107818</v>
      </c>
      <c r="D34" s="6" t="s">
        <v>107811</v>
      </c>
      <c r="E34" s="6" t="s">
        <v>107830</v>
      </c>
      <c r="F34" s="6" t="s">
        <v>211</v>
      </c>
      <c r="G34" s="6" t="s">
        <v>133</v>
      </c>
      <c r="H34" s="6" t="s">
        <v>217</v>
      </c>
      <c r="I34" s="37">
        <v>4507190</v>
      </c>
      <c r="J34" s="37">
        <v>4507190</v>
      </c>
      <c r="K34" s="29" t="s">
        <v>217</v>
      </c>
      <c r="L34" s="29" t="s">
        <v>217</v>
      </c>
      <c r="M34" s="6" t="s">
        <v>107793</v>
      </c>
      <c r="N34" s="6" t="s">
        <v>111</v>
      </c>
      <c r="O34" s="6" t="s">
        <v>107856</v>
      </c>
      <c r="P34" s="6" t="s">
        <v>107817</v>
      </c>
      <c r="Q34" s="27" t="s">
        <v>107857</v>
      </c>
    </row>
    <row r="35" spans="1:17" ht="26.25" x14ac:dyDescent="0.25">
      <c r="A35" s="15" t="s">
        <v>103773</v>
      </c>
      <c r="B35" s="39" t="s">
        <v>107903</v>
      </c>
      <c r="C35" s="9" t="s">
        <v>107818</v>
      </c>
      <c r="D35" s="6" t="s">
        <v>107811</v>
      </c>
      <c r="E35" s="6" t="s">
        <v>107830</v>
      </c>
      <c r="F35" s="6" t="s">
        <v>211</v>
      </c>
      <c r="G35" s="6" t="s">
        <v>133</v>
      </c>
      <c r="H35" s="6" t="s">
        <v>217</v>
      </c>
      <c r="I35" s="37">
        <v>19594655</v>
      </c>
      <c r="J35" s="37">
        <v>19594655</v>
      </c>
      <c r="K35" s="29" t="s">
        <v>217</v>
      </c>
      <c r="L35" s="29" t="s">
        <v>217</v>
      </c>
      <c r="M35" s="6" t="s">
        <v>107793</v>
      </c>
      <c r="N35" s="6" t="s">
        <v>111</v>
      </c>
      <c r="O35" s="6" t="s">
        <v>107856</v>
      </c>
      <c r="P35" s="6" t="s">
        <v>107817</v>
      </c>
      <c r="Q35" s="27" t="s">
        <v>107857</v>
      </c>
    </row>
    <row r="36" spans="1:17" ht="26.25" x14ac:dyDescent="0.25">
      <c r="A36" s="15" t="s">
        <v>103773</v>
      </c>
      <c r="B36" s="40" t="s">
        <v>107904</v>
      </c>
      <c r="C36" s="9" t="s">
        <v>107818</v>
      </c>
      <c r="D36" s="6" t="s">
        <v>107811</v>
      </c>
      <c r="E36" s="6" t="s">
        <v>107830</v>
      </c>
      <c r="F36" s="6" t="s">
        <v>211</v>
      </c>
      <c r="G36" s="6" t="s">
        <v>133</v>
      </c>
      <c r="H36" s="6" t="s">
        <v>217</v>
      </c>
      <c r="I36" s="37">
        <v>53076735</v>
      </c>
      <c r="J36" s="37">
        <v>53076735</v>
      </c>
      <c r="K36" s="29" t="s">
        <v>217</v>
      </c>
      <c r="L36" s="29" t="s">
        <v>217</v>
      </c>
      <c r="M36" s="6" t="s">
        <v>107793</v>
      </c>
      <c r="N36" s="6" t="s">
        <v>111</v>
      </c>
      <c r="O36" s="6" t="s">
        <v>107856</v>
      </c>
      <c r="P36" s="6" t="s">
        <v>107817</v>
      </c>
      <c r="Q36" s="27" t="s">
        <v>107857</v>
      </c>
    </row>
    <row r="37" spans="1:17" ht="26.25" x14ac:dyDescent="0.25">
      <c r="A37" s="15" t="s">
        <v>103773</v>
      </c>
      <c r="B37" s="40" t="s">
        <v>107904</v>
      </c>
      <c r="C37" s="9" t="s">
        <v>107818</v>
      </c>
      <c r="D37" s="6" t="s">
        <v>107811</v>
      </c>
      <c r="E37" s="6" t="s">
        <v>107830</v>
      </c>
      <c r="F37" s="6" t="s">
        <v>211</v>
      </c>
      <c r="G37" s="6" t="s">
        <v>133</v>
      </c>
      <c r="H37" s="6" t="s">
        <v>217</v>
      </c>
      <c r="I37" s="37">
        <v>59388225</v>
      </c>
      <c r="J37" s="37">
        <v>59388225</v>
      </c>
      <c r="K37" s="29" t="s">
        <v>217</v>
      </c>
      <c r="L37" s="29" t="s">
        <v>217</v>
      </c>
      <c r="M37" s="6" t="s">
        <v>107793</v>
      </c>
      <c r="N37" s="6" t="s">
        <v>111</v>
      </c>
      <c r="O37" s="6" t="s">
        <v>107856</v>
      </c>
      <c r="P37" s="6" t="s">
        <v>107817</v>
      </c>
      <c r="Q37" s="27" t="s">
        <v>107857</v>
      </c>
    </row>
    <row r="38" spans="1:17" ht="26.25" x14ac:dyDescent="0.25">
      <c r="A38" s="15" t="s">
        <v>103773</v>
      </c>
      <c r="B38" s="39" t="s">
        <v>107905</v>
      </c>
      <c r="C38" s="9" t="s">
        <v>107818</v>
      </c>
      <c r="D38" s="6" t="s">
        <v>107811</v>
      </c>
      <c r="E38" s="6" t="s">
        <v>107830</v>
      </c>
      <c r="F38" s="6" t="s">
        <v>211</v>
      </c>
      <c r="G38" s="6" t="s">
        <v>133</v>
      </c>
      <c r="H38" s="6" t="s">
        <v>217</v>
      </c>
      <c r="I38" s="37">
        <v>11564630</v>
      </c>
      <c r="J38" s="37">
        <v>11564630</v>
      </c>
      <c r="K38" s="29" t="s">
        <v>217</v>
      </c>
      <c r="L38" s="29" t="s">
        <v>217</v>
      </c>
      <c r="M38" s="6" t="s">
        <v>107793</v>
      </c>
      <c r="N38" s="6" t="s">
        <v>111</v>
      </c>
      <c r="O38" s="6" t="s">
        <v>107856</v>
      </c>
      <c r="P38" s="6" t="s">
        <v>107817</v>
      </c>
      <c r="Q38" s="27" t="s">
        <v>107857</v>
      </c>
    </row>
    <row r="39" spans="1:17" ht="26.25" x14ac:dyDescent="0.25">
      <c r="A39" s="15" t="s">
        <v>103773</v>
      </c>
      <c r="B39" s="39" t="s">
        <v>107906</v>
      </c>
      <c r="C39" s="9" t="s">
        <v>107818</v>
      </c>
      <c r="D39" s="6" t="s">
        <v>107811</v>
      </c>
      <c r="E39" s="6" t="s">
        <v>107830</v>
      </c>
      <c r="F39" s="6" t="s">
        <v>211</v>
      </c>
      <c r="G39" s="6" t="s">
        <v>133</v>
      </c>
      <c r="H39" s="6" t="s">
        <v>217</v>
      </c>
      <c r="I39" s="36">
        <v>4337035</v>
      </c>
      <c r="J39" s="36">
        <v>4337035</v>
      </c>
      <c r="K39" s="29" t="s">
        <v>217</v>
      </c>
      <c r="L39" s="29" t="s">
        <v>217</v>
      </c>
      <c r="M39" s="6" t="s">
        <v>107793</v>
      </c>
      <c r="N39" s="6" t="s">
        <v>111</v>
      </c>
      <c r="O39" s="6" t="s">
        <v>107856</v>
      </c>
      <c r="P39" s="6" t="s">
        <v>107817</v>
      </c>
      <c r="Q39" s="27" t="s">
        <v>107857</v>
      </c>
    </row>
    <row r="40" spans="1:17" ht="26.25" x14ac:dyDescent="0.25">
      <c r="A40" s="15" t="s">
        <v>103773</v>
      </c>
      <c r="B40" s="39" t="s">
        <v>107907</v>
      </c>
      <c r="C40" s="9" t="s">
        <v>107818</v>
      </c>
      <c r="D40" s="6" t="s">
        <v>107811</v>
      </c>
      <c r="E40" s="6" t="s">
        <v>107830</v>
      </c>
      <c r="F40" s="6" t="s">
        <v>211</v>
      </c>
      <c r="G40" s="6" t="s">
        <v>133</v>
      </c>
      <c r="H40" s="6" t="s">
        <v>217</v>
      </c>
      <c r="I40" s="37">
        <v>17843495</v>
      </c>
      <c r="J40" s="37">
        <v>17843495</v>
      </c>
      <c r="K40" s="29" t="s">
        <v>217</v>
      </c>
      <c r="L40" s="29" t="s">
        <v>217</v>
      </c>
      <c r="M40" s="6" t="s">
        <v>107793</v>
      </c>
      <c r="N40" s="6" t="s">
        <v>111</v>
      </c>
      <c r="O40" s="6" t="s">
        <v>107856</v>
      </c>
      <c r="P40" s="6" t="s">
        <v>107817</v>
      </c>
      <c r="Q40" s="27" t="s">
        <v>107857</v>
      </c>
    </row>
    <row r="41" spans="1:17" ht="26.25" x14ac:dyDescent="0.25">
      <c r="A41" s="15" t="s">
        <v>103773</v>
      </c>
      <c r="B41" s="39" t="s">
        <v>107908</v>
      </c>
      <c r="C41" s="9" t="s">
        <v>107818</v>
      </c>
      <c r="D41" s="6" t="s">
        <v>107811</v>
      </c>
      <c r="E41" s="6" t="s">
        <v>107830</v>
      </c>
      <c r="F41" s="6" t="s">
        <v>211</v>
      </c>
      <c r="G41" s="6" t="s">
        <v>133</v>
      </c>
      <c r="H41" s="6" t="s">
        <v>217</v>
      </c>
      <c r="I41" s="37">
        <v>59084370</v>
      </c>
      <c r="J41" s="37">
        <v>59084370</v>
      </c>
      <c r="K41" s="29" t="s">
        <v>217</v>
      </c>
      <c r="L41" s="29" t="s">
        <v>217</v>
      </c>
      <c r="M41" s="6" t="s">
        <v>107793</v>
      </c>
      <c r="N41" s="6" t="s">
        <v>111</v>
      </c>
      <c r="O41" s="6" t="s">
        <v>107856</v>
      </c>
      <c r="P41" s="6" t="s">
        <v>107817</v>
      </c>
      <c r="Q41" s="27" t="s">
        <v>107857</v>
      </c>
    </row>
    <row r="42" spans="1:17" ht="26.25" x14ac:dyDescent="0.25">
      <c r="A42" s="15" t="s">
        <v>103773</v>
      </c>
      <c r="B42" s="39" t="s">
        <v>107908</v>
      </c>
      <c r="C42" s="9" t="s">
        <v>107818</v>
      </c>
      <c r="D42" s="6" t="s">
        <v>107811</v>
      </c>
      <c r="E42" s="6" t="s">
        <v>107830</v>
      </c>
      <c r="F42" s="6" t="s">
        <v>211</v>
      </c>
      <c r="G42" s="6" t="s">
        <v>133</v>
      </c>
      <c r="H42" s="6" t="s">
        <v>217</v>
      </c>
      <c r="I42" s="37">
        <v>7981185</v>
      </c>
      <c r="J42" s="37">
        <v>7981185</v>
      </c>
      <c r="K42" s="29" t="s">
        <v>217</v>
      </c>
      <c r="L42" s="29" t="s">
        <v>217</v>
      </c>
      <c r="M42" s="6" t="s">
        <v>107793</v>
      </c>
      <c r="N42" s="6" t="s">
        <v>111</v>
      </c>
      <c r="O42" s="6" t="s">
        <v>107856</v>
      </c>
      <c r="P42" s="6" t="s">
        <v>107817</v>
      </c>
      <c r="Q42" s="27" t="s">
        <v>107857</v>
      </c>
    </row>
    <row r="43" spans="1:17" ht="26.25" x14ac:dyDescent="0.25">
      <c r="A43" s="15" t="s">
        <v>103773</v>
      </c>
      <c r="B43" s="39" t="s">
        <v>107909</v>
      </c>
      <c r="C43" s="9" t="s">
        <v>107818</v>
      </c>
      <c r="D43" s="6" t="s">
        <v>107811</v>
      </c>
      <c r="E43" s="6" t="s">
        <v>107830</v>
      </c>
      <c r="F43" s="6" t="s">
        <v>211</v>
      </c>
      <c r="G43" s="6" t="s">
        <v>133</v>
      </c>
      <c r="H43" s="6" t="s">
        <v>217</v>
      </c>
      <c r="I43" s="36">
        <v>7610210</v>
      </c>
      <c r="J43" s="36">
        <v>7610210</v>
      </c>
      <c r="K43" s="29" t="s">
        <v>217</v>
      </c>
      <c r="L43" s="29" t="s">
        <v>217</v>
      </c>
      <c r="M43" s="6" t="s">
        <v>107793</v>
      </c>
      <c r="N43" s="6" t="s">
        <v>111</v>
      </c>
      <c r="O43" s="6" t="s">
        <v>107856</v>
      </c>
      <c r="P43" s="6" t="s">
        <v>107817</v>
      </c>
      <c r="Q43" s="27" t="s">
        <v>107857</v>
      </c>
    </row>
    <row r="44" spans="1:17" ht="26.25" x14ac:dyDescent="0.25">
      <c r="A44" s="15" t="s">
        <v>103773</v>
      </c>
      <c r="B44" s="39" t="s">
        <v>107910</v>
      </c>
      <c r="C44" s="9" t="s">
        <v>107818</v>
      </c>
      <c r="D44" s="6" t="s">
        <v>107811</v>
      </c>
      <c r="E44" s="6" t="s">
        <v>107830</v>
      </c>
      <c r="F44" s="6" t="s">
        <v>211</v>
      </c>
      <c r="G44" s="6" t="s">
        <v>133</v>
      </c>
      <c r="H44" s="6" t="s">
        <v>217</v>
      </c>
      <c r="I44" s="36">
        <v>8401885</v>
      </c>
      <c r="J44" s="36">
        <v>8401885</v>
      </c>
      <c r="K44" s="29" t="s">
        <v>217</v>
      </c>
      <c r="L44" s="29" t="s">
        <v>217</v>
      </c>
      <c r="M44" s="6" t="s">
        <v>107793</v>
      </c>
      <c r="N44" s="6" t="s">
        <v>111</v>
      </c>
      <c r="O44" s="6" t="s">
        <v>107856</v>
      </c>
      <c r="P44" s="6" t="s">
        <v>107817</v>
      </c>
      <c r="Q44" s="27" t="s">
        <v>107857</v>
      </c>
    </row>
    <row r="45" spans="1:17" ht="26.25" x14ac:dyDescent="0.25">
      <c r="A45" s="15" t="s">
        <v>103773</v>
      </c>
      <c r="B45" s="39" t="s">
        <v>107911</v>
      </c>
      <c r="C45" s="9" t="s">
        <v>107818</v>
      </c>
      <c r="D45" s="6" t="s">
        <v>107811</v>
      </c>
      <c r="E45" s="6" t="s">
        <v>107830</v>
      </c>
      <c r="F45" s="6" t="s">
        <v>211</v>
      </c>
      <c r="G45" s="6" t="s">
        <v>133</v>
      </c>
      <c r="H45" s="6" t="s">
        <v>217</v>
      </c>
      <c r="I45" s="36">
        <v>25988190</v>
      </c>
      <c r="J45" s="36">
        <v>25988190</v>
      </c>
      <c r="K45" s="29" t="s">
        <v>217</v>
      </c>
      <c r="L45" s="29" t="s">
        <v>217</v>
      </c>
      <c r="M45" s="6" t="s">
        <v>107793</v>
      </c>
      <c r="N45" s="6" t="s">
        <v>111</v>
      </c>
      <c r="O45" s="6" t="s">
        <v>107856</v>
      </c>
      <c r="P45" s="6" t="s">
        <v>107817</v>
      </c>
      <c r="Q45" s="27" t="s">
        <v>107857</v>
      </c>
    </row>
    <row r="46" spans="1:17" ht="26.25" x14ac:dyDescent="0.25">
      <c r="A46" s="15" t="s">
        <v>103773</v>
      </c>
      <c r="B46" s="39" t="s">
        <v>107912</v>
      </c>
      <c r="C46" s="9" t="s">
        <v>107818</v>
      </c>
      <c r="D46" s="6" t="s">
        <v>107811</v>
      </c>
      <c r="E46" s="6" t="s">
        <v>107830</v>
      </c>
      <c r="F46" s="6" t="s">
        <v>211</v>
      </c>
      <c r="G46" s="6" t="s">
        <v>133</v>
      </c>
      <c r="H46" s="6" t="s">
        <v>217</v>
      </c>
      <c r="I46" s="36">
        <v>4785690</v>
      </c>
      <c r="J46" s="36">
        <v>4785690</v>
      </c>
      <c r="K46" s="29" t="s">
        <v>217</v>
      </c>
      <c r="L46" s="29" t="s">
        <v>217</v>
      </c>
      <c r="M46" s="6" t="s">
        <v>107793</v>
      </c>
      <c r="N46" s="6" t="s">
        <v>111</v>
      </c>
      <c r="O46" s="6" t="s">
        <v>107856</v>
      </c>
      <c r="P46" s="6" t="s">
        <v>107817</v>
      </c>
      <c r="Q46" s="27" t="s">
        <v>107857</v>
      </c>
    </row>
    <row r="47" spans="1:17" ht="26.25" x14ac:dyDescent="0.25">
      <c r="A47" s="15" t="s">
        <v>103773</v>
      </c>
      <c r="B47" s="40" t="s">
        <v>107913</v>
      </c>
      <c r="C47" s="9" t="s">
        <v>107818</v>
      </c>
      <c r="D47" s="6" t="s">
        <v>107811</v>
      </c>
      <c r="E47" s="6" t="s">
        <v>107830</v>
      </c>
      <c r="F47" s="6" t="s">
        <v>211</v>
      </c>
      <c r="G47" s="6" t="s">
        <v>133</v>
      </c>
      <c r="H47" s="6" t="s">
        <v>217</v>
      </c>
      <c r="I47" s="44">
        <v>0</v>
      </c>
      <c r="J47" s="44">
        <v>0</v>
      </c>
      <c r="K47" s="29" t="s">
        <v>217</v>
      </c>
      <c r="L47" s="29" t="s">
        <v>217</v>
      </c>
      <c r="M47" s="6" t="s">
        <v>107793</v>
      </c>
      <c r="N47" s="6" t="s">
        <v>111</v>
      </c>
      <c r="O47" s="6" t="s">
        <v>107856</v>
      </c>
      <c r="P47" s="6" t="s">
        <v>107817</v>
      </c>
      <c r="Q47" s="27" t="s">
        <v>107857</v>
      </c>
    </row>
    <row r="48" spans="1:17" ht="26.25" x14ac:dyDescent="0.25">
      <c r="A48" s="15" t="s">
        <v>103773</v>
      </c>
      <c r="B48" s="39" t="s">
        <v>107914</v>
      </c>
      <c r="C48" s="9" t="s">
        <v>107818</v>
      </c>
      <c r="D48" s="6" t="s">
        <v>107811</v>
      </c>
      <c r="E48" s="6" t="s">
        <v>107830</v>
      </c>
      <c r="F48" s="6" t="s">
        <v>211</v>
      </c>
      <c r="G48" s="6" t="s">
        <v>133</v>
      </c>
      <c r="H48" s="6" t="s">
        <v>217</v>
      </c>
      <c r="I48" s="36">
        <v>31087560</v>
      </c>
      <c r="J48" s="36">
        <v>31087560</v>
      </c>
      <c r="K48" s="29" t="s">
        <v>217</v>
      </c>
      <c r="L48" s="29" t="s">
        <v>217</v>
      </c>
      <c r="M48" s="6" t="s">
        <v>107793</v>
      </c>
      <c r="N48" s="6" t="s">
        <v>111</v>
      </c>
      <c r="O48" s="6" t="s">
        <v>107856</v>
      </c>
      <c r="P48" s="6" t="s">
        <v>107817</v>
      </c>
      <c r="Q48" s="27" t="s">
        <v>107857</v>
      </c>
    </row>
    <row r="49" spans="1:17" ht="26.25" x14ac:dyDescent="0.25">
      <c r="A49" s="15" t="s">
        <v>103773</v>
      </c>
      <c r="B49" s="39" t="s">
        <v>107915</v>
      </c>
      <c r="C49" s="9" t="s">
        <v>107818</v>
      </c>
      <c r="D49" s="6" t="s">
        <v>107811</v>
      </c>
      <c r="E49" s="6" t="s">
        <v>107830</v>
      </c>
      <c r="F49" s="6" t="s">
        <v>211</v>
      </c>
      <c r="G49" s="6" t="s">
        <v>133</v>
      </c>
      <c r="H49" s="6" t="s">
        <v>217</v>
      </c>
      <c r="I49" s="36">
        <v>13160645</v>
      </c>
      <c r="J49" s="36">
        <v>13160645</v>
      </c>
      <c r="K49" s="29" t="s">
        <v>217</v>
      </c>
      <c r="L49" s="29" t="s">
        <v>217</v>
      </c>
      <c r="M49" s="6" t="s">
        <v>107793</v>
      </c>
      <c r="N49" s="6" t="s">
        <v>111</v>
      </c>
      <c r="O49" s="6" t="s">
        <v>107856</v>
      </c>
      <c r="P49" s="6" t="s">
        <v>107817</v>
      </c>
      <c r="Q49" s="27" t="s">
        <v>107857</v>
      </c>
    </row>
    <row r="50" spans="1:17" ht="26.25" x14ac:dyDescent="0.25">
      <c r="A50" s="15" t="s">
        <v>103773</v>
      </c>
      <c r="B50" s="39" t="s">
        <v>107916</v>
      </c>
      <c r="C50" s="9" t="s">
        <v>107818</v>
      </c>
      <c r="D50" s="6" t="s">
        <v>107811</v>
      </c>
      <c r="E50" s="6" t="s">
        <v>107830</v>
      </c>
      <c r="F50" s="6" t="s">
        <v>211</v>
      </c>
      <c r="G50" s="6" t="s">
        <v>133</v>
      </c>
      <c r="H50" s="6" t="s">
        <v>217</v>
      </c>
      <c r="I50" s="36">
        <v>12548125</v>
      </c>
      <c r="J50" s="36">
        <v>12548125</v>
      </c>
      <c r="K50" s="29" t="s">
        <v>217</v>
      </c>
      <c r="L50" s="29" t="s">
        <v>217</v>
      </c>
      <c r="M50" s="6" t="s">
        <v>107793</v>
      </c>
      <c r="N50" s="6" t="s">
        <v>111</v>
      </c>
      <c r="O50" s="6" t="s">
        <v>107856</v>
      </c>
      <c r="P50" s="6" t="s">
        <v>107817</v>
      </c>
      <c r="Q50" s="27" t="s">
        <v>107857</v>
      </c>
    </row>
    <row r="51" spans="1:17" ht="26.25" x14ac:dyDescent="0.25">
      <c r="A51" s="15" t="s">
        <v>103773</v>
      </c>
      <c r="B51" s="40" t="s">
        <v>107917</v>
      </c>
      <c r="C51" s="9" t="s">
        <v>107818</v>
      </c>
      <c r="D51" s="6" t="s">
        <v>107811</v>
      </c>
      <c r="E51" s="6" t="s">
        <v>107830</v>
      </c>
      <c r="F51" s="6" t="s">
        <v>211</v>
      </c>
      <c r="G51" s="6" t="s">
        <v>133</v>
      </c>
      <c r="H51" s="6" t="s">
        <v>217</v>
      </c>
      <c r="I51" s="44">
        <v>10000000</v>
      </c>
      <c r="J51" s="44">
        <v>10000000</v>
      </c>
      <c r="K51" s="29" t="s">
        <v>217</v>
      </c>
      <c r="L51" s="29" t="s">
        <v>217</v>
      </c>
      <c r="M51" s="6" t="s">
        <v>107793</v>
      </c>
      <c r="N51" s="6" t="s">
        <v>111</v>
      </c>
      <c r="O51" s="6" t="s">
        <v>107856</v>
      </c>
      <c r="P51" s="6" t="s">
        <v>107817</v>
      </c>
      <c r="Q51" s="27" t="s">
        <v>107857</v>
      </c>
    </row>
    <row r="52" spans="1:17" ht="26.25" x14ac:dyDescent="0.25">
      <c r="A52" s="15" t="s">
        <v>103773</v>
      </c>
      <c r="B52" s="39" t="s">
        <v>107918</v>
      </c>
      <c r="C52" s="9" t="s">
        <v>107818</v>
      </c>
      <c r="D52" s="6" t="s">
        <v>107811</v>
      </c>
      <c r="E52" s="6" t="s">
        <v>107830</v>
      </c>
      <c r="F52" s="6" t="s">
        <v>211</v>
      </c>
      <c r="G52" s="6" t="s">
        <v>133</v>
      </c>
      <c r="H52" s="6" t="s">
        <v>217</v>
      </c>
      <c r="I52" s="37">
        <v>8564885</v>
      </c>
      <c r="J52" s="37">
        <v>8564885</v>
      </c>
      <c r="K52" s="29" t="s">
        <v>217</v>
      </c>
      <c r="L52" s="29" t="s">
        <v>217</v>
      </c>
      <c r="M52" s="6" t="s">
        <v>107793</v>
      </c>
      <c r="N52" s="6" t="s">
        <v>111</v>
      </c>
      <c r="O52" s="6" t="s">
        <v>107856</v>
      </c>
      <c r="P52" s="6" t="s">
        <v>107817</v>
      </c>
      <c r="Q52" s="27" t="s">
        <v>107857</v>
      </c>
    </row>
    <row r="53" spans="1:17" ht="26.25" x14ac:dyDescent="0.25">
      <c r="A53" s="15" t="s">
        <v>103773</v>
      </c>
      <c r="B53" s="39" t="s">
        <v>107919</v>
      </c>
      <c r="C53" s="9" t="s">
        <v>107818</v>
      </c>
      <c r="D53" s="6" t="s">
        <v>107811</v>
      </c>
      <c r="E53" s="6" t="s">
        <v>107830</v>
      </c>
      <c r="F53" s="6" t="s">
        <v>211</v>
      </c>
      <c r="G53" s="6" t="s">
        <v>133</v>
      </c>
      <c r="H53" s="6" t="s">
        <v>217</v>
      </c>
      <c r="I53" s="37">
        <v>14274805</v>
      </c>
      <c r="J53" s="37">
        <v>14274805</v>
      </c>
      <c r="K53" s="29" t="s">
        <v>217</v>
      </c>
      <c r="L53" s="29" t="s">
        <v>217</v>
      </c>
      <c r="M53" s="6" t="s">
        <v>107793</v>
      </c>
      <c r="N53" s="6" t="s">
        <v>111</v>
      </c>
      <c r="O53" s="6" t="s">
        <v>107856</v>
      </c>
      <c r="P53" s="6" t="s">
        <v>107817</v>
      </c>
      <c r="Q53" s="27" t="s">
        <v>107857</v>
      </c>
    </row>
    <row r="54" spans="1:17" ht="26.25" x14ac:dyDescent="0.25">
      <c r="A54" s="15" t="s">
        <v>103773</v>
      </c>
      <c r="B54" s="40" t="s">
        <v>107919</v>
      </c>
      <c r="C54" s="9" t="s">
        <v>107818</v>
      </c>
      <c r="D54" s="6" t="s">
        <v>107811</v>
      </c>
      <c r="E54" s="6" t="s">
        <v>107830</v>
      </c>
      <c r="F54" s="6" t="s">
        <v>211</v>
      </c>
      <c r="G54" s="6" t="s">
        <v>133</v>
      </c>
      <c r="H54" s="6" t="s">
        <v>217</v>
      </c>
      <c r="I54" s="44">
        <v>50000000</v>
      </c>
      <c r="J54" s="44">
        <v>50000000</v>
      </c>
      <c r="K54" s="29" t="s">
        <v>217</v>
      </c>
      <c r="L54" s="29" t="s">
        <v>217</v>
      </c>
      <c r="M54" s="6" t="s">
        <v>107793</v>
      </c>
      <c r="N54" s="6" t="s">
        <v>111</v>
      </c>
      <c r="O54" s="6" t="s">
        <v>107856</v>
      </c>
      <c r="P54" s="6" t="s">
        <v>107817</v>
      </c>
      <c r="Q54" s="27" t="s">
        <v>107857</v>
      </c>
    </row>
    <row r="55" spans="1:17" ht="26.25" x14ac:dyDescent="0.25">
      <c r="A55" s="15" t="s">
        <v>103773</v>
      </c>
      <c r="B55" s="40" t="s">
        <v>107920</v>
      </c>
      <c r="C55" s="9" t="s">
        <v>107818</v>
      </c>
      <c r="D55" s="6" t="s">
        <v>107811</v>
      </c>
      <c r="E55" s="6" t="s">
        <v>107830</v>
      </c>
      <c r="F55" s="6" t="s">
        <v>211</v>
      </c>
      <c r="G55" s="6" t="s">
        <v>133</v>
      </c>
      <c r="H55" s="6" t="s">
        <v>217</v>
      </c>
      <c r="I55" s="44">
        <v>7600000</v>
      </c>
      <c r="J55" s="44">
        <v>7600000</v>
      </c>
      <c r="K55" s="29" t="s">
        <v>217</v>
      </c>
      <c r="L55" s="29" t="s">
        <v>217</v>
      </c>
      <c r="M55" s="6" t="s">
        <v>107793</v>
      </c>
      <c r="N55" s="6" t="s">
        <v>111</v>
      </c>
      <c r="O55" s="6" t="s">
        <v>107856</v>
      </c>
      <c r="P55" s="6" t="s">
        <v>107817</v>
      </c>
      <c r="Q55" s="27" t="s">
        <v>107857</v>
      </c>
    </row>
    <row r="56" spans="1:17" ht="26.25" x14ac:dyDescent="0.25">
      <c r="A56" s="15" t="s">
        <v>103773</v>
      </c>
      <c r="B56" s="39" t="s">
        <v>107921</v>
      </c>
      <c r="C56" s="9" t="s">
        <v>107818</v>
      </c>
      <c r="D56" s="6" t="s">
        <v>107811</v>
      </c>
      <c r="E56" s="6" t="s">
        <v>107830</v>
      </c>
      <c r="F56" s="6" t="s">
        <v>211</v>
      </c>
      <c r="G56" s="6" t="s">
        <v>133</v>
      </c>
      <c r="H56" s="6" t="s">
        <v>217</v>
      </c>
      <c r="I56" s="37">
        <v>4726360</v>
      </c>
      <c r="J56" s="37">
        <v>4726360</v>
      </c>
      <c r="K56" s="29" t="s">
        <v>217</v>
      </c>
      <c r="L56" s="29" t="s">
        <v>217</v>
      </c>
      <c r="M56" s="6" t="s">
        <v>107793</v>
      </c>
      <c r="N56" s="6" t="s">
        <v>111</v>
      </c>
      <c r="O56" s="6" t="s">
        <v>107856</v>
      </c>
      <c r="P56" s="6" t="s">
        <v>107817</v>
      </c>
      <c r="Q56" s="27" t="s">
        <v>107857</v>
      </c>
    </row>
    <row r="57" spans="1:17" ht="26.25" x14ac:dyDescent="0.25">
      <c r="A57" s="15" t="s">
        <v>103773</v>
      </c>
      <c r="B57" s="39" t="s">
        <v>107922</v>
      </c>
      <c r="C57" s="9" t="s">
        <v>107818</v>
      </c>
      <c r="D57" s="6" t="s">
        <v>107811</v>
      </c>
      <c r="E57" s="6" t="s">
        <v>107830</v>
      </c>
      <c r="F57" s="6" t="s">
        <v>211</v>
      </c>
      <c r="G57" s="6" t="s">
        <v>133</v>
      </c>
      <c r="H57" s="6" t="s">
        <v>217</v>
      </c>
      <c r="I57" s="37">
        <v>13218225</v>
      </c>
      <c r="J57" s="37">
        <v>13218225</v>
      </c>
      <c r="K57" s="29" t="s">
        <v>217</v>
      </c>
      <c r="L57" s="29" t="s">
        <v>217</v>
      </c>
      <c r="M57" s="6" t="s">
        <v>107793</v>
      </c>
      <c r="N57" s="6" t="s">
        <v>111</v>
      </c>
      <c r="O57" s="6" t="s">
        <v>107856</v>
      </c>
      <c r="P57" s="6" t="s">
        <v>107817</v>
      </c>
      <c r="Q57" s="27" t="s">
        <v>107857</v>
      </c>
    </row>
    <row r="58" spans="1:17" ht="26.25" x14ac:dyDescent="0.25">
      <c r="A58" s="15" t="s">
        <v>103773</v>
      </c>
      <c r="B58" s="39" t="s">
        <v>107923</v>
      </c>
      <c r="C58" s="9" t="s">
        <v>107818</v>
      </c>
      <c r="D58" s="6" t="s">
        <v>107811</v>
      </c>
      <c r="E58" s="6" t="s">
        <v>107830</v>
      </c>
      <c r="F58" s="6" t="s">
        <v>211</v>
      </c>
      <c r="G58" s="6" t="s">
        <v>133</v>
      </c>
      <c r="H58" s="6" t="s">
        <v>217</v>
      </c>
      <c r="I58" s="37">
        <v>27017435</v>
      </c>
      <c r="J58" s="37">
        <v>27017435</v>
      </c>
      <c r="K58" s="29" t="s">
        <v>217</v>
      </c>
      <c r="L58" s="29" t="s">
        <v>217</v>
      </c>
      <c r="M58" s="6" t="s">
        <v>107793</v>
      </c>
      <c r="N58" s="6" t="s">
        <v>111</v>
      </c>
      <c r="O58" s="6" t="s">
        <v>107856</v>
      </c>
      <c r="P58" s="6" t="s">
        <v>107817</v>
      </c>
      <c r="Q58" s="27" t="s">
        <v>107857</v>
      </c>
    </row>
    <row r="59" spans="1:17" ht="26.25" x14ac:dyDescent="0.25">
      <c r="A59" s="15" t="s">
        <v>103773</v>
      </c>
      <c r="B59" s="39" t="s">
        <v>107924</v>
      </c>
      <c r="C59" s="9" t="s">
        <v>107818</v>
      </c>
      <c r="D59" s="6" t="s">
        <v>107811</v>
      </c>
      <c r="E59" s="6" t="s">
        <v>107830</v>
      </c>
      <c r="F59" s="6" t="s">
        <v>211</v>
      </c>
      <c r="G59" s="6" t="s">
        <v>133</v>
      </c>
      <c r="H59" s="6" t="s">
        <v>217</v>
      </c>
      <c r="I59" s="37">
        <v>12759485</v>
      </c>
      <c r="J59" s="37">
        <v>12759485</v>
      </c>
      <c r="K59" s="29" t="s">
        <v>217</v>
      </c>
      <c r="L59" s="29" t="s">
        <v>217</v>
      </c>
      <c r="M59" s="6" t="s">
        <v>107793</v>
      </c>
      <c r="N59" s="6" t="s">
        <v>111</v>
      </c>
      <c r="O59" s="6" t="s">
        <v>107856</v>
      </c>
      <c r="P59" s="6" t="s">
        <v>107817</v>
      </c>
      <c r="Q59" s="27" t="s">
        <v>107857</v>
      </c>
    </row>
    <row r="60" spans="1:17" ht="26.25" x14ac:dyDescent="0.25">
      <c r="A60" s="15" t="s">
        <v>103773</v>
      </c>
      <c r="B60" s="39" t="s">
        <v>107925</v>
      </c>
      <c r="C60" s="9" t="s">
        <v>107818</v>
      </c>
      <c r="D60" s="6" t="s">
        <v>107811</v>
      </c>
      <c r="E60" s="6" t="s">
        <v>107830</v>
      </c>
      <c r="F60" s="6" t="s">
        <v>211</v>
      </c>
      <c r="G60" s="6" t="s">
        <v>133</v>
      </c>
      <c r="H60" s="6" t="s">
        <v>217</v>
      </c>
      <c r="I60" s="37">
        <v>8973170</v>
      </c>
      <c r="J60" s="37">
        <v>8973170</v>
      </c>
      <c r="K60" s="29" t="s">
        <v>217</v>
      </c>
      <c r="L60" s="29" t="s">
        <v>217</v>
      </c>
      <c r="M60" s="6" t="s">
        <v>107793</v>
      </c>
      <c r="N60" s="6" t="s">
        <v>111</v>
      </c>
      <c r="O60" s="6" t="s">
        <v>107856</v>
      </c>
      <c r="P60" s="6" t="s">
        <v>107817</v>
      </c>
      <c r="Q60" s="27" t="s">
        <v>107857</v>
      </c>
    </row>
    <row r="61" spans="1:17" ht="26.25" x14ac:dyDescent="0.25">
      <c r="A61" s="15" t="s">
        <v>103773</v>
      </c>
      <c r="B61" s="39" t="s">
        <v>107926</v>
      </c>
      <c r="C61" s="9" t="s">
        <v>107818</v>
      </c>
      <c r="D61" s="6" t="s">
        <v>107811</v>
      </c>
      <c r="E61" s="6" t="s">
        <v>107830</v>
      </c>
      <c r="F61" s="6" t="s">
        <v>211</v>
      </c>
      <c r="G61" s="6" t="s">
        <v>133</v>
      </c>
      <c r="H61" s="6" t="s">
        <v>217</v>
      </c>
      <c r="I61" s="37">
        <v>8354900</v>
      </c>
      <c r="J61" s="37">
        <v>8354900</v>
      </c>
      <c r="K61" s="29" t="s">
        <v>217</v>
      </c>
      <c r="L61" s="29" t="s">
        <v>217</v>
      </c>
      <c r="M61" s="6" t="s">
        <v>107793</v>
      </c>
      <c r="N61" s="6" t="s">
        <v>111</v>
      </c>
      <c r="O61" s="6" t="s">
        <v>107856</v>
      </c>
      <c r="P61" s="6" t="s">
        <v>107817</v>
      </c>
      <c r="Q61" s="27" t="s">
        <v>107857</v>
      </c>
    </row>
    <row r="62" spans="1:17" ht="26.25" x14ac:dyDescent="0.25">
      <c r="A62" s="15" t="s">
        <v>103773</v>
      </c>
      <c r="B62" s="39" t="s">
        <v>107927</v>
      </c>
      <c r="C62" s="9" t="s">
        <v>107818</v>
      </c>
      <c r="D62" s="6" t="s">
        <v>107811</v>
      </c>
      <c r="E62" s="6" t="s">
        <v>107830</v>
      </c>
      <c r="F62" s="6" t="s">
        <v>211</v>
      </c>
      <c r="G62" s="6" t="s">
        <v>133</v>
      </c>
      <c r="H62" s="6" t="s">
        <v>217</v>
      </c>
      <c r="I62" s="36">
        <v>4728055</v>
      </c>
      <c r="J62" s="36">
        <v>4728055</v>
      </c>
      <c r="K62" s="29" t="s">
        <v>217</v>
      </c>
      <c r="L62" s="29" t="s">
        <v>217</v>
      </c>
      <c r="M62" s="6" t="s">
        <v>107793</v>
      </c>
      <c r="N62" s="6" t="s">
        <v>111</v>
      </c>
      <c r="O62" s="6" t="s">
        <v>107856</v>
      </c>
      <c r="P62" s="6" t="s">
        <v>107817</v>
      </c>
      <c r="Q62" s="27" t="s">
        <v>107857</v>
      </c>
    </row>
    <row r="63" spans="1:17" ht="26.25" x14ac:dyDescent="0.25">
      <c r="A63" s="15" t="s">
        <v>103773</v>
      </c>
      <c r="B63" s="39" t="s">
        <v>107928</v>
      </c>
      <c r="C63" s="9" t="s">
        <v>107818</v>
      </c>
      <c r="D63" s="6" t="s">
        <v>107811</v>
      </c>
      <c r="E63" s="6" t="s">
        <v>107830</v>
      </c>
      <c r="F63" s="6" t="s">
        <v>211</v>
      </c>
      <c r="G63" s="6" t="s">
        <v>133</v>
      </c>
      <c r="H63" s="6" t="s">
        <v>217</v>
      </c>
      <c r="I63" s="36">
        <v>132090130</v>
      </c>
      <c r="J63" s="36">
        <v>132090130</v>
      </c>
      <c r="K63" s="29" t="s">
        <v>217</v>
      </c>
      <c r="L63" s="29" t="s">
        <v>217</v>
      </c>
      <c r="M63" s="6" t="s">
        <v>107793</v>
      </c>
      <c r="N63" s="6" t="s">
        <v>111</v>
      </c>
      <c r="O63" s="6" t="s">
        <v>107856</v>
      </c>
      <c r="P63" s="6" t="s">
        <v>107817</v>
      </c>
      <c r="Q63" s="27" t="s">
        <v>107857</v>
      </c>
    </row>
    <row r="64" spans="1:17" ht="26.25" x14ac:dyDescent="0.25">
      <c r="A64" s="15" t="s">
        <v>103773</v>
      </c>
      <c r="B64" s="39" t="s">
        <v>107929</v>
      </c>
      <c r="C64" s="9" t="s">
        <v>107818</v>
      </c>
      <c r="D64" s="6" t="s">
        <v>107811</v>
      </c>
      <c r="E64" s="6" t="s">
        <v>107830</v>
      </c>
      <c r="F64" s="6" t="s">
        <v>211</v>
      </c>
      <c r="G64" s="6" t="s">
        <v>133</v>
      </c>
      <c r="H64" s="6" t="s">
        <v>217</v>
      </c>
      <c r="I64" s="36">
        <v>5792730</v>
      </c>
      <c r="J64" s="36">
        <v>5792730</v>
      </c>
      <c r="K64" s="29" t="s">
        <v>217</v>
      </c>
      <c r="L64" s="29" t="s">
        <v>217</v>
      </c>
      <c r="M64" s="6" t="s">
        <v>107793</v>
      </c>
      <c r="N64" s="6" t="s">
        <v>111</v>
      </c>
      <c r="O64" s="6" t="s">
        <v>107856</v>
      </c>
      <c r="P64" s="6" t="s">
        <v>107817</v>
      </c>
      <c r="Q64" s="27" t="s">
        <v>107857</v>
      </c>
    </row>
    <row r="65" spans="1:17" ht="26.25" x14ac:dyDescent="0.25">
      <c r="A65" s="15" t="s">
        <v>103773</v>
      </c>
      <c r="B65" s="39" t="s">
        <v>107930</v>
      </c>
      <c r="C65" s="9" t="s">
        <v>107818</v>
      </c>
      <c r="D65" s="6" t="s">
        <v>107811</v>
      </c>
      <c r="E65" s="6" t="s">
        <v>107830</v>
      </c>
      <c r="F65" s="6" t="s">
        <v>211</v>
      </c>
      <c r="G65" s="6" t="s">
        <v>133</v>
      </c>
      <c r="H65" s="6" t="s">
        <v>217</v>
      </c>
      <c r="I65" s="36">
        <v>6167975</v>
      </c>
      <c r="J65" s="36">
        <v>6167975</v>
      </c>
      <c r="K65" s="29" t="s">
        <v>217</v>
      </c>
      <c r="L65" s="29" t="s">
        <v>217</v>
      </c>
      <c r="M65" s="6" t="s">
        <v>107793</v>
      </c>
      <c r="N65" s="6" t="s">
        <v>111</v>
      </c>
      <c r="O65" s="6" t="s">
        <v>107856</v>
      </c>
      <c r="P65" s="6" t="s">
        <v>107817</v>
      </c>
      <c r="Q65" s="27" t="s">
        <v>107857</v>
      </c>
    </row>
    <row r="66" spans="1:17" ht="26.25" x14ac:dyDescent="0.25">
      <c r="A66" s="15" t="s">
        <v>103773</v>
      </c>
      <c r="B66" s="39" t="s">
        <v>107931</v>
      </c>
      <c r="C66" s="9" t="s">
        <v>107818</v>
      </c>
      <c r="D66" s="6" t="s">
        <v>107811</v>
      </c>
      <c r="E66" s="6" t="s">
        <v>107830</v>
      </c>
      <c r="F66" s="6" t="s">
        <v>211</v>
      </c>
      <c r="G66" s="6" t="s">
        <v>133</v>
      </c>
      <c r="H66" s="6" t="s">
        <v>217</v>
      </c>
      <c r="I66" s="36">
        <v>17558615</v>
      </c>
      <c r="J66" s="36">
        <v>17558615</v>
      </c>
      <c r="K66" s="29" t="s">
        <v>217</v>
      </c>
      <c r="L66" s="29" t="s">
        <v>217</v>
      </c>
      <c r="M66" s="6" t="s">
        <v>107793</v>
      </c>
      <c r="N66" s="6" t="s">
        <v>111</v>
      </c>
      <c r="O66" s="6" t="s">
        <v>107856</v>
      </c>
      <c r="P66" s="6" t="s">
        <v>107817</v>
      </c>
      <c r="Q66" s="27" t="s">
        <v>107857</v>
      </c>
    </row>
    <row r="67" spans="1:17" ht="26.25" x14ac:dyDescent="0.25">
      <c r="A67" s="15" t="s">
        <v>103773</v>
      </c>
      <c r="B67" s="39" t="s">
        <v>107932</v>
      </c>
      <c r="C67" s="9" t="s">
        <v>107818</v>
      </c>
      <c r="D67" s="6" t="s">
        <v>107811</v>
      </c>
      <c r="E67" s="6" t="s">
        <v>107830</v>
      </c>
      <c r="F67" s="6" t="s">
        <v>211</v>
      </c>
      <c r="G67" s="6" t="s">
        <v>133</v>
      </c>
      <c r="H67" s="6" t="s">
        <v>217</v>
      </c>
      <c r="I67" s="36">
        <v>5930905</v>
      </c>
      <c r="J67" s="36">
        <v>5930905</v>
      </c>
      <c r="K67" s="29" t="s">
        <v>217</v>
      </c>
      <c r="L67" s="29" t="s">
        <v>217</v>
      </c>
      <c r="M67" s="6" t="s">
        <v>107793</v>
      </c>
      <c r="N67" s="6" t="s">
        <v>111</v>
      </c>
      <c r="O67" s="6" t="s">
        <v>107856</v>
      </c>
      <c r="P67" s="6" t="s">
        <v>107817</v>
      </c>
      <c r="Q67" s="27" t="s">
        <v>107857</v>
      </c>
    </row>
    <row r="68" spans="1:17" ht="26.25" x14ac:dyDescent="0.25">
      <c r="A68" s="15" t="s">
        <v>103773</v>
      </c>
      <c r="B68" s="39" t="s">
        <v>107933</v>
      </c>
      <c r="C68" s="9" t="s">
        <v>107818</v>
      </c>
      <c r="D68" s="6" t="s">
        <v>107811</v>
      </c>
      <c r="E68" s="6" t="s">
        <v>107830</v>
      </c>
      <c r="F68" s="6" t="s">
        <v>211</v>
      </c>
      <c r="G68" s="6" t="s">
        <v>133</v>
      </c>
      <c r="H68" s="6" t="s">
        <v>217</v>
      </c>
      <c r="I68" s="36">
        <v>14988535</v>
      </c>
      <c r="J68" s="36">
        <v>14988535</v>
      </c>
      <c r="K68" s="29" t="s">
        <v>217</v>
      </c>
      <c r="L68" s="29" t="s">
        <v>217</v>
      </c>
      <c r="M68" s="6" t="s">
        <v>107793</v>
      </c>
      <c r="N68" s="6" t="s">
        <v>111</v>
      </c>
      <c r="O68" s="6" t="s">
        <v>107856</v>
      </c>
      <c r="P68" s="6" t="s">
        <v>107817</v>
      </c>
      <c r="Q68" s="27" t="s">
        <v>107857</v>
      </c>
    </row>
    <row r="69" spans="1:17" ht="26.25" x14ac:dyDescent="0.25">
      <c r="A69" s="15" t="s">
        <v>103773</v>
      </c>
      <c r="B69" s="41" t="s">
        <v>107934</v>
      </c>
      <c r="C69" s="9" t="s">
        <v>107818</v>
      </c>
      <c r="D69" s="6" t="s">
        <v>107811</v>
      </c>
      <c r="E69" s="6" t="s">
        <v>107830</v>
      </c>
      <c r="F69" s="6" t="s">
        <v>211</v>
      </c>
      <c r="G69" s="6" t="s">
        <v>133</v>
      </c>
      <c r="H69" s="6" t="s">
        <v>217</v>
      </c>
      <c r="I69" s="36">
        <v>5000000</v>
      </c>
      <c r="J69" s="36">
        <v>5000000</v>
      </c>
      <c r="K69" s="29" t="s">
        <v>217</v>
      </c>
      <c r="L69" s="29" t="s">
        <v>217</v>
      </c>
      <c r="M69" s="6" t="s">
        <v>107793</v>
      </c>
      <c r="N69" s="6" t="s">
        <v>111</v>
      </c>
      <c r="O69" s="6" t="s">
        <v>107856</v>
      </c>
      <c r="P69" s="6" t="s">
        <v>107817</v>
      </c>
      <c r="Q69" s="27" t="s">
        <v>107857</v>
      </c>
    </row>
    <row r="70" spans="1:17" ht="26.25" x14ac:dyDescent="0.25">
      <c r="A70" s="15" t="s">
        <v>103773</v>
      </c>
      <c r="B70" s="39" t="s">
        <v>107935</v>
      </c>
      <c r="C70" s="9" t="s">
        <v>107818</v>
      </c>
      <c r="D70" s="6" t="s">
        <v>107811</v>
      </c>
      <c r="E70" s="6" t="s">
        <v>107830</v>
      </c>
      <c r="F70" s="6" t="s">
        <v>211</v>
      </c>
      <c r="G70" s="6" t="s">
        <v>133</v>
      </c>
      <c r="H70" s="6" t="s">
        <v>217</v>
      </c>
      <c r="I70" s="36">
        <v>5250465</v>
      </c>
      <c r="J70" s="36">
        <v>5250465</v>
      </c>
      <c r="K70" s="29" t="s">
        <v>217</v>
      </c>
      <c r="L70" s="29" t="s">
        <v>217</v>
      </c>
      <c r="M70" s="6" t="s">
        <v>107793</v>
      </c>
      <c r="N70" s="6" t="s">
        <v>111</v>
      </c>
      <c r="O70" s="6" t="s">
        <v>107856</v>
      </c>
      <c r="P70" s="6" t="s">
        <v>107817</v>
      </c>
      <c r="Q70" s="27" t="s">
        <v>107857</v>
      </c>
    </row>
    <row r="71" spans="1:17" ht="26.25" x14ac:dyDescent="0.25">
      <c r="A71" s="15" t="s">
        <v>103773</v>
      </c>
      <c r="B71" s="39" t="s">
        <v>107936</v>
      </c>
      <c r="C71" s="9" t="s">
        <v>107818</v>
      </c>
      <c r="D71" s="6" t="s">
        <v>107811</v>
      </c>
      <c r="E71" s="6" t="s">
        <v>107830</v>
      </c>
      <c r="F71" s="6" t="s">
        <v>211</v>
      </c>
      <c r="G71" s="6" t="s">
        <v>133</v>
      </c>
      <c r="H71" s="6" t="s">
        <v>217</v>
      </c>
      <c r="I71" s="36">
        <v>10919410</v>
      </c>
      <c r="J71" s="36">
        <v>10919410</v>
      </c>
      <c r="K71" s="29" t="s">
        <v>217</v>
      </c>
      <c r="L71" s="29" t="s">
        <v>217</v>
      </c>
      <c r="M71" s="6" t="s">
        <v>107793</v>
      </c>
      <c r="N71" s="6" t="s">
        <v>111</v>
      </c>
      <c r="O71" s="6" t="s">
        <v>107856</v>
      </c>
      <c r="P71" s="6" t="s">
        <v>107817</v>
      </c>
      <c r="Q71" s="27" t="s">
        <v>107857</v>
      </c>
    </row>
    <row r="72" spans="1:17" ht="26.25" x14ac:dyDescent="0.25">
      <c r="A72" s="15" t="s">
        <v>103773</v>
      </c>
      <c r="B72" s="39" t="s">
        <v>107937</v>
      </c>
      <c r="C72" s="9" t="s">
        <v>107818</v>
      </c>
      <c r="D72" s="6" t="s">
        <v>107811</v>
      </c>
      <c r="E72" s="6" t="s">
        <v>107830</v>
      </c>
      <c r="F72" s="6" t="s">
        <v>211</v>
      </c>
      <c r="G72" s="6" t="s">
        <v>133</v>
      </c>
      <c r="H72" s="6" t="s">
        <v>217</v>
      </c>
      <c r="I72" s="37">
        <v>17031375</v>
      </c>
      <c r="J72" s="37">
        <v>17031375</v>
      </c>
      <c r="K72" s="29" t="s">
        <v>217</v>
      </c>
      <c r="L72" s="29" t="s">
        <v>217</v>
      </c>
      <c r="M72" s="6" t="s">
        <v>107793</v>
      </c>
      <c r="N72" s="6" t="s">
        <v>111</v>
      </c>
      <c r="O72" s="6" t="s">
        <v>107856</v>
      </c>
      <c r="P72" s="6" t="s">
        <v>107817</v>
      </c>
      <c r="Q72" s="27" t="s">
        <v>107857</v>
      </c>
    </row>
    <row r="73" spans="1:17" ht="26.25" x14ac:dyDescent="0.25">
      <c r="A73" s="15" t="s">
        <v>103773</v>
      </c>
      <c r="B73" s="39" t="s">
        <v>107938</v>
      </c>
      <c r="C73" s="9" t="s">
        <v>107818</v>
      </c>
      <c r="D73" s="6" t="s">
        <v>107811</v>
      </c>
      <c r="E73" s="6" t="s">
        <v>107830</v>
      </c>
      <c r="F73" s="6" t="s">
        <v>211</v>
      </c>
      <c r="G73" s="6" t="s">
        <v>133</v>
      </c>
      <c r="H73" s="6" t="s">
        <v>217</v>
      </c>
      <c r="I73" s="37">
        <v>32504947</v>
      </c>
      <c r="J73" s="37">
        <v>32504947</v>
      </c>
      <c r="K73" s="29" t="s">
        <v>217</v>
      </c>
      <c r="L73" s="29" t="s">
        <v>217</v>
      </c>
      <c r="M73" s="6" t="s">
        <v>107793</v>
      </c>
      <c r="N73" s="6" t="s">
        <v>111</v>
      </c>
      <c r="O73" s="6" t="s">
        <v>107856</v>
      </c>
      <c r="P73" s="6" t="s">
        <v>107817</v>
      </c>
      <c r="Q73" s="27" t="s">
        <v>107857</v>
      </c>
    </row>
    <row r="74" spans="1:17" ht="26.25" x14ac:dyDescent="0.25">
      <c r="A74" s="15" t="s">
        <v>103773</v>
      </c>
      <c r="B74" s="40" t="s">
        <v>107939</v>
      </c>
      <c r="C74" s="9" t="s">
        <v>107818</v>
      </c>
      <c r="D74" s="6" t="s">
        <v>107811</v>
      </c>
      <c r="E74" s="6" t="s">
        <v>107830</v>
      </c>
      <c r="F74" s="6" t="s">
        <v>211</v>
      </c>
      <c r="G74" s="6" t="s">
        <v>133</v>
      </c>
      <c r="H74" s="6" t="s">
        <v>217</v>
      </c>
      <c r="I74" s="37">
        <v>7250000</v>
      </c>
      <c r="J74" s="37">
        <v>7250000</v>
      </c>
      <c r="K74" s="29" t="s">
        <v>217</v>
      </c>
      <c r="L74" s="29" t="s">
        <v>217</v>
      </c>
      <c r="M74" s="6" t="s">
        <v>107793</v>
      </c>
      <c r="N74" s="6" t="s">
        <v>111</v>
      </c>
      <c r="O74" s="6" t="s">
        <v>107856</v>
      </c>
      <c r="P74" s="6" t="s">
        <v>107817</v>
      </c>
      <c r="Q74" s="27" t="s">
        <v>107857</v>
      </c>
    </row>
    <row r="75" spans="1:17" ht="26.25" x14ac:dyDescent="0.25">
      <c r="A75" s="15" t="s">
        <v>103773</v>
      </c>
      <c r="B75" s="42" t="s">
        <v>107940</v>
      </c>
      <c r="C75" s="9" t="s">
        <v>107818</v>
      </c>
      <c r="D75" s="6" t="s">
        <v>107811</v>
      </c>
      <c r="E75" s="6" t="s">
        <v>107830</v>
      </c>
      <c r="F75" s="6" t="s">
        <v>211</v>
      </c>
      <c r="G75" s="6" t="s">
        <v>133</v>
      </c>
      <c r="H75" s="6" t="s">
        <v>217</v>
      </c>
      <c r="I75" s="37">
        <v>165705505</v>
      </c>
      <c r="J75" s="37">
        <v>165705505</v>
      </c>
      <c r="K75" s="29" t="s">
        <v>217</v>
      </c>
      <c r="L75" s="29" t="s">
        <v>217</v>
      </c>
      <c r="M75" s="6" t="s">
        <v>107793</v>
      </c>
      <c r="N75" s="6" t="s">
        <v>111</v>
      </c>
      <c r="O75" s="6" t="s">
        <v>107856</v>
      </c>
      <c r="P75" s="6" t="s">
        <v>107817</v>
      </c>
      <c r="Q75" s="27" t="s">
        <v>107857</v>
      </c>
    </row>
    <row r="76" spans="1:17" ht="26.25" x14ac:dyDescent="0.25">
      <c r="A76" s="15" t="s">
        <v>103773</v>
      </c>
      <c r="B76" s="43" t="s">
        <v>107940</v>
      </c>
      <c r="C76" s="9" t="s">
        <v>107818</v>
      </c>
      <c r="D76" s="6" t="s">
        <v>107811</v>
      </c>
      <c r="E76" s="6" t="s">
        <v>107830</v>
      </c>
      <c r="F76" s="6" t="s">
        <v>211</v>
      </c>
      <c r="G76" s="6" t="s">
        <v>133</v>
      </c>
      <c r="H76" s="6" t="s">
        <v>217</v>
      </c>
      <c r="I76" s="37">
        <v>206385000</v>
      </c>
      <c r="J76" s="37">
        <v>206385000</v>
      </c>
      <c r="K76" s="29" t="s">
        <v>217</v>
      </c>
      <c r="L76" s="29" t="s">
        <v>217</v>
      </c>
      <c r="M76" s="6" t="s">
        <v>107793</v>
      </c>
      <c r="N76" s="6" t="s">
        <v>111</v>
      </c>
      <c r="O76" s="6" t="s">
        <v>107856</v>
      </c>
      <c r="P76" s="6" t="s">
        <v>107817</v>
      </c>
      <c r="Q76" s="27" t="s">
        <v>107857</v>
      </c>
    </row>
    <row r="77" spans="1:17" ht="26.25" x14ac:dyDescent="0.25">
      <c r="A77" s="15" t="s">
        <v>103773</v>
      </c>
      <c r="B77" s="42" t="s">
        <v>107941</v>
      </c>
      <c r="C77" s="9" t="s">
        <v>107818</v>
      </c>
      <c r="D77" s="6" t="s">
        <v>107811</v>
      </c>
      <c r="E77" s="6" t="s">
        <v>107830</v>
      </c>
      <c r="F77" s="6" t="s">
        <v>211</v>
      </c>
      <c r="G77" s="6" t="s">
        <v>133</v>
      </c>
      <c r="H77" s="6" t="s">
        <v>217</v>
      </c>
      <c r="I77" s="37">
        <v>7562605</v>
      </c>
      <c r="J77" s="37">
        <v>7562605</v>
      </c>
      <c r="K77" s="29" t="s">
        <v>217</v>
      </c>
      <c r="L77" s="29" t="s">
        <v>217</v>
      </c>
      <c r="M77" s="6" t="s">
        <v>107793</v>
      </c>
      <c r="N77" s="6" t="s">
        <v>111</v>
      </c>
      <c r="O77" s="6" t="s">
        <v>107856</v>
      </c>
      <c r="P77" s="6" t="s">
        <v>107817</v>
      </c>
      <c r="Q77" s="27" t="s">
        <v>107857</v>
      </c>
    </row>
    <row r="78" spans="1:17" ht="26.25" x14ac:dyDescent="0.25">
      <c r="A78" s="15" t="s">
        <v>103773</v>
      </c>
      <c r="B78" s="42" t="s">
        <v>107942</v>
      </c>
      <c r="C78" s="9" t="s">
        <v>107818</v>
      </c>
      <c r="D78" s="6" t="s">
        <v>107811</v>
      </c>
      <c r="E78" s="6" t="s">
        <v>107830</v>
      </c>
      <c r="F78" s="6" t="s">
        <v>211</v>
      </c>
      <c r="G78" s="6" t="s">
        <v>133</v>
      </c>
      <c r="H78" s="6" t="s">
        <v>217</v>
      </c>
      <c r="I78" s="37">
        <v>4486580</v>
      </c>
      <c r="J78" s="37">
        <v>4486580</v>
      </c>
      <c r="K78" s="29" t="s">
        <v>217</v>
      </c>
      <c r="L78" s="29" t="s">
        <v>217</v>
      </c>
      <c r="M78" s="6" t="s">
        <v>107793</v>
      </c>
      <c r="N78" s="6" t="s">
        <v>111</v>
      </c>
      <c r="O78" s="6" t="s">
        <v>107856</v>
      </c>
      <c r="P78" s="6" t="s">
        <v>107817</v>
      </c>
      <c r="Q78" s="27" t="s">
        <v>107857</v>
      </c>
    </row>
    <row r="79" spans="1:17" ht="26.25" x14ac:dyDescent="0.25">
      <c r="A79" s="15" t="s">
        <v>103773</v>
      </c>
      <c r="B79" s="39" t="s">
        <v>107943</v>
      </c>
      <c r="C79" s="9" t="s">
        <v>107818</v>
      </c>
      <c r="D79" s="6" t="s">
        <v>107811</v>
      </c>
      <c r="E79" s="6" t="s">
        <v>107830</v>
      </c>
      <c r="F79" s="6" t="s">
        <v>211</v>
      </c>
      <c r="G79" s="6" t="s">
        <v>133</v>
      </c>
      <c r="H79" s="6" t="s">
        <v>217</v>
      </c>
      <c r="I79" s="37">
        <v>3265470</v>
      </c>
      <c r="J79" s="37">
        <v>3265470</v>
      </c>
      <c r="K79" s="29" t="s">
        <v>217</v>
      </c>
      <c r="L79" s="29" t="s">
        <v>217</v>
      </c>
      <c r="M79" s="6" t="s">
        <v>107793</v>
      </c>
      <c r="N79" s="6" t="s">
        <v>111</v>
      </c>
      <c r="O79" s="6" t="s">
        <v>107856</v>
      </c>
      <c r="P79" s="6" t="s">
        <v>107817</v>
      </c>
      <c r="Q79" s="27" t="s">
        <v>107857</v>
      </c>
    </row>
    <row r="80" spans="1:17" ht="26.25" x14ac:dyDescent="0.25">
      <c r="A80" s="15" t="s">
        <v>103773</v>
      </c>
      <c r="B80" s="39" t="s">
        <v>107944</v>
      </c>
      <c r="C80" s="9" t="s">
        <v>107818</v>
      </c>
      <c r="D80" s="6" t="s">
        <v>107811</v>
      </c>
      <c r="E80" s="6" t="s">
        <v>107830</v>
      </c>
      <c r="F80" s="6" t="s">
        <v>211</v>
      </c>
      <c r="G80" s="6" t="s">
        <v>133</v>
      </c>
      <c r="H80" s="6" t="s">
        <v>217</v>
      </c>
      <c r="I80" s="37">
        <v>7182160</v>
      </c>
      <c r="J80" s="37">
        <v>7182160</v>
      </c>
      <c r="K80" s="29" t="s">
        <v>217</v>
      </c>
      <c r="L80" s="29" t="s">
        <v>217</v>
      </c>
      <c r="M80" s="6" t="s">
        <v>107793</v>
      </c>
      <c r="N80" s="6" t="s">
        <v>111</v>
      </c>
      <c r="O80" s="6" t="s">
        <v>107856</v>
      </c>
      <c r="P80" s="6" t="s">
        <v>107817</v>
      </c>
      <c r="Q80" s="27" t="s">
        <v>107857</v>
      </c>
    </row>
    <row r="81" spans="1:17" ht="26.25" x14ac:dyDescent="0.25">
      <c r="A81" s="15" t="s">
        <v>103773</v>
      </c>
      <c r="B81" s="40" t="s">
        <v>107945</v>
      </c>
      <c r="C81" s="9" t="s">
        <v>107818</v>
      </c>
      <c r="D81" s="6" t="s">
        <v>107811</v>
      </c>
      <c r="E81" s="6" t="s">
        <v>107830</v>
      </c>
      <c r="F81" s="6" t="s">
        <v>211</v>
      </c>
      <c r="G81" s="6" t="s">
        <v>133</v>
      </c>
      <c r="H81" s="6" t="s">
        <v>217</v>
      </c>
      <c r="I81" s="37">
        <v>50000000</v>
      </c>
      <c r="J81" s="37">
        <v>50000000</v>
      </c>
      <c r="K81" s="29" t="s">
        <v>217</v>
      </c>
      <c r="L81" s="29" t="s">
        <v>217</v>
      </c>
      <c r="M81" s="6" t="s">
        <v>107793</v>
      </c>
      <c r="N81" s="6" t="s">
        <v>111</v>
      </c>
      <c r="O81" s="6" t="s">
        <v>107856</v>
      </c>
      <c r="P81" s="6" t="s">
        <v>107817</v>
      </c>
      <c r="Q81" s="27" t="s">
        <v>107857</v>
      </c>
    </row>
    <row r="82" spans="1:17" ht="26.25" x14ac:dyDescent="0.25">
      <c r="A82" s="15" t="s">
        <v>103773</v>
      </c>
      <c r="B82" s="39" t="s">
        <v>107946</v>
      </c>
      <c r="C82" s="9" t="s">
        <v>107818</v>
      </c>
      <c r="D82" s="6" t="s">
        <v>107811</v>
      </c>
      <c r="E82" s="6" t="s">
        <v>107830</v>
      </c>
      <c r="F82" s="6" t="s">
        <v>211</v>
      </c>
      <c r="G82" s="6" t="s">
        <v>133</v>
      </c>
      <c r="H82" s="6" t="s">
        <v>217</v>
      </c>
      <c r="I82" s="37">
        <v>4750600</v>
      </c>
      <c r="J82" s="37">
        <v>4750600</v>
      </c>
      <c r="K82" s="29" t="s">
        <v>217</v>
      </c>
      <c r="L82" s="29" t="s">
        <v>217</v>
      </c>
      <c r="M82" s="6" t="s">
        <v>107793</v>
      </c>
      <c r="N82" s="6" t="s">
        <v>111</v>
      </c>
      <c r="O82" s="6" t="s">
        <v>107856</v>
      </c>
      <c r="P82" s="6" t="s">
        <v>107817</v>
      </c>
      <c r="Q82" s="27" t="s">
        <v>107857</v>
      </c>
    </row>
    <row r="83" spans="1:17" ht="26.25" x14ac:dyDescent="0.25">
      <c r="A83" s="15" t="s">
        <v>103773</v>
      </c>
      <c r="B83" s="39" t="s">
        <v>107947</v>
      </c>
      <c r="C83" s="9" t="s">
        <v>107818</v>
      </c>
      <c r="D83" s="6" t="s">
        <v>107811</v>
      </c>
      <c r="E83" s="6" t="s">
        <v>107830</v>
      </c>
      <c r="F83" s="6" t="s">
        <v>211</v>
      </c>
      <c r="G83" s="6" t="s">
        <v>133</v>
      </c>
      <c r="H83" s="6" t="s">
        <v>217</v>
      </c>
      <c r="I83" s="37">
        <v>3568700</v>
      </c>
      <c r="J83" s="37">
        <v>3568700</v>
      </c>
      <c r="K83" s="29" t="s">
        <v>217</v>
      </c>
      <c r="L83" s="29" t="s">
        <v>217</v>
      </c>
      <c r="M83" s="6" t="s">
        <v>107793</v>
      </c>
      <c r="N83" s="6" t="s">
        <v>111</v>
      </c>
      <c r="O83" s="6" t="s">
        <v>107856</v>
      </c>
      <c r="P83" s="6" t="s">
        <v>107817</v>
      </c>
      <c r="Q83" s="27" t="s">
        <v>107857</v>
      </c>
    </row>
    <row r="84" spans="1:17" ht="26.25" x14ac:dyDescent="0.25">
      <c r="A84" s="15" t="s">
        <v>103773</v>
      </c>
      <c r="B84" s="39" t="s">
        <v>107948</v>
      </c>
      <c r="C84" s="9" t="s">
        <v>107818</v>
      </c>
      <c r="D84" s="6" t="s">
        <v>107811</v>
      </c>
      <c r="E84" s="6" t="s">
        <v>107830</v>
      </c>
      <c r="F84" s="6" t="s">
        <v>211</v>
      </c>
      <c r="G84" s="6" t="s">
        <v>133</v>
      </c>
      <c r="H84" s="6" t="s">
        <v>217</v>
      </c>
      <c r="I84" s="37">
        <v>1518275</v>
      </c>
      <c r="J84" s="37">
        <v>1518275</v>
      </c>
      <c r="K84" s="29" t="s">
        <v>217</v>
      </c>
      <c r="L84" s="29" t="s">
        <v>217</v>
      </c>
      <c r="M84" s="6" t="s">
        <v>107793</v>
      </c>
      <c r="N84" s="6" t="s">
        <v>111</v>
      </c>
      <c r="O84" s="6" t="s">
        <v>107856</v>
      </c>
      <c r="P84" s="6" t="s">
        <v>107817</v>
      </c>
      <c r="Q84" s="27" t="s">
        <v>107857</v>
      </c>
    </row>
    <row r="85" spans="1:17" ht="26.25" x14ac:dyDescent="0.25">
      <c r="A85" s="15" t="s">
        <v>103773</v>
      </c>
      <c r="B85" s="39" t="s">
        <v>107949</v>
      </c>
      <c r="C85" s="9" t="s">
        <v>107818</v>
      </c>
      <c r="D85" s="6" t="s">
        <v>107811</v>
      </c>
      <c r="E85" s="6" t="s">
        <v>107830</v>
      </c>
      <c r="F85" s="6" t="s">
        <v>211</v>
      </c>
      <c r="G85" s="6" t="s">
        <v>133</v>
      </c>
      <c r="H85" s="6" t="s">
        <v>217</v>
      </c>
      <c r="I85" s="37">
        <v>4542780</v>
      </c>
      <c r="J85" s="37">
        <v>4542780</v>
      </c>
      <c r="K85" s="29" t="s">
        <v>217</v>
      </c>
      <c r="L85" s="29" t="s">
        <v>217</v>
      </c>
      <c r="M85" s="6" t="s">
        <v>107793</v>
      </c>
      <c r="N85" s="6" t="s">
        <v>111</v>
      </c>
      <c r="O85" s="6" t="s">
        <v>107856</v>
      </c>
      <c r="P85" s="6" t="s">
        <v>107817</v>
      </c>
      <c r="Q85" s="27" t="s">
        <v>107857</v>
      </c>
    </row>
    <row r="86" spans="1:17" ht="26.25" x14ac:dyDescent="0.25">
      <c r="A86" s="15" t="s">
        <v>103773</v>
      </c>
      <c r="B86" s="39" t="s">
        <v>107950</v>
      </c>
      <c r="C86" s="9" t="s">
        <v>107818</v>
      </c>
      <c r="D86" s="6" t="s">
        <v>107811</v>
      </c>
      <c r="E86" s="6" t="s">
        <v>107830</v>
      </c>
      <c r="F86" s="6" t="s">
        <v>211</v>
      </c>
      <c r="G86" s="6" t="s">
        <v>133</v>
      </c>
      <c r="H86" s="6" t="s">
        <v>217</v>
      </c>
      <c r="I86" s="37">
        <v>1362345</v>
      </c>
      <c r="J86" s="37">
        <v>1362345</v>
      </c>
      <c r="K86" s="29" t="s">
        <v>217</v>
      </c>
      <c r="L86" s="29" t="s">
        <v>217</v>
      </c>
      <c r="M86" s="6" t="s">
        <v>107793</v>
      </c>
      <c r="N86" s="6" t="s">
        <v>111</v>
      </c>
      <c r="O86" s="6" t="s">
        <v>107856</v>
      </c>
      <c r="P86" s="6" t="s">
        <v>107817</v>
      </c>
      <c r="Q86" s="27" t="s">
        <v>107857</v>
      </c>
    </row>
    <row r="87" spans="1:17" ht="26.25" x14ac:dyDescent="0.25">
      <c r="A87" s="15" t="s">
        <v>103773</v>
      </c>
      <c r="B87" s="39" t="s">
        <v>107951</v>
      </c>
      <c r="C87" s="9" t="s">
        <v>107818</v>
      </c>
      <c r="D87" s="6" t="s">
        <v>107811</v>
      </c>
      <c r="E87" s="6" t="s">
        <v>107830</v>
      </c>
      <c r="F87" s="6" t="s">
        <v>211</v>
      </c>
      <c r="G87" s="6" t="s">
        <v>133</v>
      </c>
      <c r="H87" s="6" t="s">
        <v>217</v>
      </c>
      <c r="I87" s="37">
        <v>5747055</v>
      </c>
      <c r="J87" s="37">
        <v>5747055</v>
      </c>
      <c r="K87" s="29" t="s">
        <v>217</v>
      </c>
      <c r="L87" s="29" t="s">
        <v>217</v>
      </c>
      <c r="M87" s="6" t="s">
        <v>107793</v>
      </c>
      <c r="N87" s="6" t="s">
        <v>111</v>
      </c>
      <c r="O87" s="6" t="s">
        <v>107856</v>
      </c>
      <c r="P87" s="6" t="s">
        <v>107817</v>
      </c>
      <c r="Q87" s="27" t="s">
        <v>107857</v>
      </c>
    </row>
    <row r="88" spans="1:17" ht="26.25" x14ac:dyDescent="0.25">
      <c r="A88" s="15" t="s">
        <v>103773</v>
      </c>
      <c r="B88" s="39" t="s">
        <v>107952</v>
      </c>
      <c r="C88" s="9" t="s">
        <v>107818</v>
      </c>
      <c r="D88" s="6" t="s">
        <v>107811</v>
      </c>
      <c r="E88" s="6" t="s">
        <v>107830</v>
      </c>
      <c r="F88" s="6" t="s">
        <v>211</v>
      </c>
      <c r="G88" s="6" t="s">
        <v>133</v>
      </c>
      <c r="H88" s="6" t="s">
        <v>217</v>
      </c>
      <c r="I88" s="37">
        <v>8041660</v>
      </c>
      <c r="J88" s="37">
        <v>8041660</v>
      </c>
      <c r="K88" s="29" t="s">
        <v>217</v>
      </c>
      <c r="L88" s="29" t="s">
        <v>217</v>
      </c>
      <c r="M88" s="6" t="s">
        <v>107793</v>
      </c>
      <c r="N88" s="6" t="s">
        <v>111</v>
      </c>
      <c r="O88" s="6" t="s">
        <v>107856</v>
      </c>
      <c r="P88" s="6" t="s">
        <v>107817</v>
      </c>
      <c r="Q88" s="27" t="s">
        <v>107857</v>
      </c>
    </row>
    <row r="89" spans="1:17" ht="26.25" x14ac:dyDescent="0.25">
      <c r="A89" s="15" t="s">
        <v>103773</v>
      </c>
      <c r="B89" s="39" t="s">
        <v>107953</v>
      </c>
      <c r="C89" s="9" t="s">
        <v>107818</v>
      </c>
      <c r="D89" s="6" t="s">
        <v>107811</v>
      </c>
      <c r="E89" s="6" t="s">
        <v>107830</v>
      </c>
      <c r="F89" s="6" t="s">
        <v>211</v>
      </c>
      <c r="G89" s="6" t="s">
        <v>133</v>
      </c>
      <c r="H89" s="6" t="s">
        <v>217</v>
      </c>
      <c r="I89" s="37">
        <v>2654495</v>
      </c>
      <c r="J89" s="37">
        <v>2654495</v>
      </c>
      <c r="K89" s="29" t="s">
        <v>217</v>
      </c>
      <c r="L89" s="29" t="s">
        <v>217</v>
      </c>
      <c r="M89" s="6" t="s">
        <v>107793</v>
      </c>
      <c r="N89" s="6" t="s">
        <v>111</v>
      </c>
      <c r="O89" s="6" t="s">
        <v>107856</v>
      </c>
      <c r="P89" s="6" t="s">
        <v>107817</v>
      </c>
      <c r="Q89" s="27" t="s">
        <v>107857</v>
      </c>
    </row>
    <row r="90" spans="1:17" ht="26.25" x14ac:dyDescent="0.25">
      <c r="A90" s="15" t="s">
        <v>103773</v>
      </c>
      <c r="B90" s="39" t="s">
        <v>107954</v>
      </c>
      <c r="C90" s="9" t="s">
        <v>107818</v>
      </c>
      <c r="D90" s="6" t="s">
        <v>107811</v>
      </c>
      <c r="E90" s="6" t="s">
        <v>107830</v>
      </c>
      <c r="F90" s="6" t="s">
        <v>211</v>
      </c>
      <c r="G90" s="6" t="s">
        <v>133</v>
      </c>
      <c r="H90" s="6" t="s">
        <v>217</v>
      </c>
      <c r="I90" s="37">
        <v>3377180</v>
      </c>
      <c r="J90" s="37">
        <v>3377180</v>
      </c>
      <c r="K90" s="29" t="s">
        <v>217</v>
      </c>
      <c r="L90" s="29" t="s">
        <v>217</v>
      </c>
      <c r="M90" s="6" t="s">
        <v>107793</v>
      </c>
      <c r="N90" s="6" t="s">
        <v>111</v>
      </c>
      <c r="O90" s="6" t="s">
        <v>107856</v>
      </c>
      <c r="P90" s="6" t="s">
        <v>107817</v>
      </c>
      <c r="Q90" s="27" t="s">
        <v>107857</v>
      </c>
    </row>
    <row r="91" spans="1:17" ht="26.25" x14ac:dyDescent="0.25">
      <c r="A91" s="15" t="s">
        <v>103773</v>
      </c>
      <c r="B91" s="39" t="s">
        <v>107955</v>
      </c>
      <c r="C91" s="9" t="s">
        <v>107818</v>
      </c>
      <c r="D91" s="6" t="s">
        <v>107811</v>
      </c>
      <c r="E91" s="6" t="s">
        <v>107830</v>
      </c>
      <c r="F91" s="6" t="s">
        <v>211</v>
      </c>
      <c r="G91" s="6" t="s">
        <v>133</v>
      </c>
      <c r="H91" s="6" t="s">
        <v>217</v>
      </c>
      <c r="I91" s="37">
        <v>2708320</v>
      </c>
      <c r="J91" s="37">
        <v>2708320</v>
      </c>
      <c r="K91" s="29" t="s">
        <v>217</v>
      </c>
      <c r="L91" s="29" t="s">
        <v>217</v>
      </c>
      <c r="M91" s="6" t="s">
        <v>107793</v>
      </c>
      <c r="N91" s="6" t="s">
        <v>111</v>
      </c>
      <c r="O91" s="6" t="s">
        <v>107856</v>
      </c>
      <c r="P91" s="6" t="s">
        <v>107817</v>
      </c>
      <c r="Q91" s="27" t="s">
        <v>107857</v>
      </c>
    </row>
    <row r="92" spans="1:17" ht="26.25" x14ac:dyDescent="0.25">
      <c r="A92" s="15" t="s">
        <v>103773</v>
      </c>
      <c r="B92" s="39" t="s">
        <v>107956</v>
      </c>
      <c r="C92" s="9" t="s">
        <v>107818</v>
      </c>
      <c r="D92" s="6" t="s">
        <v>107811</v>
      </c>
      <c r="E92" s="6" t="s">
        <v>107830</v>
      </c>
      <c r="F92" s="6" t="s">
        <v>211</v>
      </c>
      <c r="G92" s="6" t="s">
        <v>133</v>
      </c>
      <c r="H92" s="6" t="s">
        <v>217</v>
      </c>
      <c r="I92" s="37">
        <v>8147395</v>
      </c>
      <c r="J92" s="37">
        <v>8147395</v>
      </c>
      <c r="K92" s="29" t="s">
        <v>217</v>
      </c>
      <c r="L92" s="29" t="s">
        <v>217</v>
      </c>
      <c r="M92" s="6" t="s">
        <v>107793</v>
      </c>
      <c r="N92" s="6" t="s">
        <v>111</v>
      </c>
      <c r="O92" s="6" t="s">
        <v>107856</v>
      </c>
      <c r="P92" s="6" t="s">
        <v>107817</v>
      </c>
      <c r="Q92" s="27" t="s">
        <v>107857</v>
      </c>
    </row>
    <row r="93" spans="1:17" ht="26.25" x14ac:dyDescent="0.25">
      <c r="A93" s="15" t="s">
        <v>103773</v>
      </c>
      <c r="B93" s="39" t="s">
        <v>107957</v>
      </c>
      <c r="C93" s="9" t="s">
        <v>107818</v>
      </c>
      <c r="D93" s="6" t="s">
        <v>107811</v>
      </c>
      <c r="E93" s="6" t="s">
        <v>107830</v>
      </c>
      <c r="F93" s="6" t="s">
        <v>211</v>
      </c>
      <c r="G93" s="6" t="s">
        <v>133</v>
      </c>
      <c r="H93" s="6" t="s">
        <v>217</v>
      </c>
      <c r="I93" s="37">
        <v>4847075</v>
      </c>
      <c r="J93" s="37">
        <v>4847075</v>
      </c>
      <c r="K93" s="29" t="s">
        <v>217</v>
      </c>
      <c r="L93" s="29" t="s">
        <v>217</v>
      </c>
      <c r="M93" s="6" t="s">
        <v>107793</v>
      </c>
      <c r="N93" s="6" t="s">
        <v>111</v>
      </c>
      <c r="O93" s="6" t="s">
        <v>107856</v>
      </c>
      <c r="P93" s="6" t="s">
        <v>107817</v>
      </c>
      <c r="Q93" s="27" t="s">
        <v>107857</v>
      </c>
    </row>
    <row r="94" spans="1:17" ht="26.25" x14ac:dyDescent="0.25">
      <c r="A94" s="15" t="s">
        <v>103773</v>
      </c>
      <c r="B94" s="39" t="s">
        <v>107958</v>
      </c>
      <c r="C94" s="9" t="s">
        <v>107818</v>
      </c>
      <c r="D94" s="6" t="s">
        <v>107811</v>
      </c>
      <c r="E94" s="6" t="s">
        <v>107830</v>
      </c>
      <c r="F94" s="6" t="s">
        <v>211</v>
      </c>
      <c r="G94" s="6" t="s">
        <v>133</v>
      </c>
      <c r="H94" s="6" t="s">
        <v>217</v>
      </c>
      <c r="I94" s="37">
        <v>20572585</v>
      </c>
      <c r="J94" s="37">
        <v>20572585</v>
      </c>
      <c r="K94" s="29" t="s">
        <v>217</v>
      </c>
      <c r="L94" s="29" t="s">
        <v>217</v>
      </c>
      <c r="M94" s="6" t="s">
        <v>107793</v>
      </c>
      <c r="N94" s="6" t="s">
        <v>111</v>
      </c>
      <c r="O94" s="6" t="s">
        <v>107856</v>
      </c>
      <c r="P94" s="6" t="s">
        <v>107817</v>
      </c>
      <c r="Q94" s="27" t="s">
        <v>107857</v>
      </c>
    </row>
    <row r="95" spans="1:17" ht="26.25" x14ac:dyDescent="0.25">
      <c r="A95" s="15" t="s">
        <v>103773</v>
      </c>
      <c r="B95" s="40" t="s">
        <v>107959</v>
      </c>
      <c r="C95" s="9" t="s">
        <v>107818</v>
      </c>
      <c r="D95" s="6" t="s">
        <v>107811</v>
      </c>
      <c r="E95" s="6" t="s">
        <v>107830</v>
      </c>
      <c r="F95" s="6" t="s">
        <v>211</v>
      </c>
      <c r="G95" s="6" t="s">
        <v>133</v>
      </c>
      <c r="H95" s="6" t="s">
        <v>217</v>
      </c>
      <c r="I95" s="37">
        <v>25861760</v>
      </c>
      <c r="J95" s="37">
        <v>25861760</v>
      </c>
      <c r="K95" s="29" t="s">
        <v>217</v>
      </c>
      <c r="L95" s="29" t="s">
        <v>217</v>
      </c>
      <c r="M95" s="6" t="s">
        <v>107793</v>
      </c>
      <c r="N95" s="6" t="s">
        <v>111</v>
      </c>
      <c r="O95" s="6" t="s">
        <v>107856</v>
      </c>
      <c r="P95" s="6" t="s">
        <v>107817</v>
      </c>
      <c r="Q95" s="27" t="s">
        <v>107857</v>
      </c>
    </row>
    <row r="96" spans="1:17" ht="26.25" x14ac:dyDescent="0.25">
      <c r="A96" s="15" t="s">
        <v>103773</v>
      </c>
      <c r="B96" s="40" t="s">
        <v>107959</v>
      </c>
      <c r="C96" s="9" t="s">
        <v>107818</v>
      </c>
      <c r="D96" s="6" t="s">
        <v>107811</v>
      </c>
      <c r="E96" s="6" t="s">
        <v>107830</v>
      </c>
      <c r="F96" s="6" t="s">
        <v>211</v>
      </c>
      <c r="G96" s="6" t="s">
        <v>133</v>
      </c>
      <c r="H96" s="6" t="s">
        <v>217</v>
      </c>
      <c r="I96" s="37">
        <v>36419775</v>
      </c>
      <c r="J96" s="37">
        <v>36419775</v>
      </c>
      <c r="K96" s="29" t="s">
        <v>217</v>
      </c>
      <c r="L96" s="29" t="s">
        <v>217</v>
      </c>
      <c r="M96" s="6" t="s">
        <v>107793</v>
      </c>
      <c r="N96" s="6" t="s">
        <v>111</v>
      </c>
      <c r="O96" s="6" t="s">
        <v>107856</v>
      </c>
      <c r="P96" s="6" t="s">
        <v>107817</v>
      </c>
      <c r="Q96" s="27" t="s">
        <v>107857</v>
      </c>
    </row>
    <row r="97" spans="1:17" ht="26.25" x14ac:dyDescent="0.25">
      <c r="A97" s="15" t="s">
        <v>103773</v>
      </c>
      <c r="B97" s="39" t="s">
        <v>107960</v>
      </c>
      <c r="C97" s="9" t="s">
        <v>107818</v>
      </c>
      <c r="D97" s="6" t="s">
        <v>107811</v>
      </c>
      <c r="E97" s="6" t="s">
        <v>107830</v>
      </c>
      <c r="F97" s="6" t="s">
        <v>211</v>
      </c>
      <c r="G97" s="6" t="s">
        <v>133</v>
      </c>
      <c r="H97" s="6" t="s">
        <v>217</v>
      </c>
      <c r="I97" s="37">
        <v>5699397</v>
      </c>
      <c r="J97" s="37">
        <v>5699397</v>
      </c>
      <c r="K97" s="29" t="s">
        <v>217</v>
      </c>
      <c r="L97" s="29" t="s">
        <v>217</v>
      </c>
      <c r="M97" s="6" t="s">
        <v>107793</v>
      </c>
      <c r="N97" s="6" t="s">
        <v>111</v>
      </c>
      <c r="O97" s="6" t="s">
        <v>107856</v>
      </c>
      <c r="P97" s="6" t="s">
        <v>107817</v>
      </c>
      <c r="Q97" s="27" t="s">
        <v>107857</v>
      </c>
    </row>
    <row r="98" spans="1:17" ht="26.25" x14ac:dyDescent="0.25">
      <c r="A98" s="15" t="s">
        <v>103773</v>
      </c>
      <c r="B98" s="39" t="s">
        <v>107961</v>
      </c>
      <c r="C98" s="9" t="s">
        <v>107818</v>
      </c>
      <c r="D98" s="6" t="s">
        <v>107811</v>
      </c>
      <c r="E98" s="6" t="s">
        <v>107830</v>
      </c>
      <c r="F98" s="6" t="s">
        <v>211</v>
      </c>
      <c r="G98" s="6" t="s">
        <v>133</v>
      </c>
      <c r="H98" s="6" t="s">
        <v>217</v>
      </c>
      <c r="I98" s="37">
        <v>24899530</v>
      </c>
      <c r="J98" s="37">
        <v>24899530</v>
      </c>
      <c r="K98" s="29" t="s">
        <v>217</v>
      </c>
      <c r="L98" s="29" t="s">
        <v>217</v>
      </c>
      <c r="M98" s="6" t="s">
        <v>107793</v>
      </c>
      <c r="N98" s="6" t="s">
        <v>111</v>
      </c>
      <c r="O98" s="6" t="s">
        <v>107856</v>
      </c>
      <c r="P98" s="6" t="s">
        <v>107817</v>
      </c>
      <c r="Q98" s="27" t="s">
        <v>107857</v>
      </c>
    </row>
    <row r="99" spans="1:17" ht="26.25" x14ac:dyDescent="0.25">
      <c r="A99" s="15" t="s">
        <v>103773</v>
      </c>
      <c r="B99" s="39" t="s">
        <v>107962</v>
      </c>
      <c r="C99" s="9" t="s">
        <v>107818</v>
      </c>
      <c r="D99" s="6" t="s">
        <v>107811</v>
      </c>
      <c r="E99" s="6" t="s">
        <v>107830</v>
      </c>
      <c r="F99" s="6" t="s">
        <v>211</v>
      </c>
      <c r="G99" s="6" t="s">
        <v>133</v>
      </c>
      <c r="H99" s="6" t="s">
        <v>217</v>
      </c>
      <c r="I99" s="37">
        <v>12554645</v>
      </c>
      <c r="J99" s="37">
        <v>12554645</v>
      </c>
      <c r="K99" s="29" t="s">
        <v>217</v>
      </c>
      <c r="L99" s="29" t="s">
        <v>217</v>
      </c>
      <c r="M99" s="6" t="s">
        <v>107793</v>
      </c>
      <c r="N99" s="6" t="s">
        <v>111</v>
      </c>
      <c r="O99" s="6" t="s">
        <v>107856</v>
      </c>
      <c r="P99" s="6" t="s">
        <v>107817</v>
      </c>
      <c r="Q99" s="27" t="s">
        <v>107857</v>
      </c>
    </row>
    <row r="100" spans="1:17" ht="26.25" x14ac:dyDescent="0.25">
      <c r="A100" s="15" t="s">
        <v>103773</v>
      </c>
      <c r="B100" s="39" t="s">
        <v>107963</v>
      </c>
      <c r="C100" s="9" t="s">
        <v>107818</v>
      </c>
      <c r="D100" s="6" t="s">
        <v>107811</v>
      </c>
      <c r="E100" s="6" t="s">
        <v>107830</v>
      </c>
      <c r="F100" s="6" t="s">
        <v>211</v>
      </c>
      <c r="G100" s="6" t="s">
        <v>133</v>
      </c>
      <c r="H100" s="6" t="s">
        <v>217</v>
      </c>
      <c r="I100" s="37">
        <v>7968759</v>
      </c>
      <c r="J100" s="37">
        <v>7968759</v>
      </c>
      <c r="K100" s="29" t="s">
        <v>217</v>
      </c>
      <c r="L100" s="29" t="s">
        <v>217</v>
      </c>
      <c r="M100" s="6" t="s">
        <v>107793</v>
      </c>
      <c r="N100" s="6" t="s">
        <v>111</v>
      </c>
      <c r="O100" s="6" t="s">
        <v>107856</v>
      </c>
      <c r="P100" s="6" t="s">
        <v>107817</v>
      </c>
      <c r="Q100" s="27" t="s">
        <v>107857</v>
      </c>
    </row>
    <row r="101" spans="1:17" ht="26.25" x14ac:dyDescent="0.25">
      <c r="A101" s="15" t="s">
        <v>103773</v>
      </c>
      <c r="B101" s="39" t="s">
        <v>107964</v>
      </c>
      <c r="C101" s="9" t="s">
        <v>107818</v>
      </c>
      <c r="D101" s="6" t="s">
        <v>107811</v>
      </c>
      <c r="E101" s="6" t="s">
        <v>107830</v>
      </c>
      <c r="F101" s="6" t="s">
        <v>211</v>
      </c>
      <c r="G101" s="6" t="s">
        <v>133</v>
      </c>
      <c r="H101" s="6" t="s">
        <v>217</v>
      </c>
      <c r="I101" s="37">
        <v>5569940</v>
      </c>
      <c r="J101" s="37">
        <v>5569940</v>
      </c>
      <c r="K101" s="29" t="s">
        <v>217</v>
      </c>
      <c r="L101" s="29" t="s">
        <v>217</v>
      </c>
      <c r="M101" s="6" t="s">
        <v>107793</v>
      </c>
      <c r="N101" s="6" t="s">
        <v>111</v>
      </c>
      <c r="O101" s="6" t="s">
        <v>107856</v>
      </c>
      <c r="P101" s="6" t="s">
        <v>107817</v>
      </c>
      <c r="Q101" s="27" t="s">
        <v>107857</v>
      </c>
    </row>
    <row r="102" spans="1:17" ht="26.25" x14ac:dyDescent="0.25">
      <c r="A102" s="15" t="s">
        <v>103773</v>
      </c>
      <c r="B102" s="39" t="s">
        <v>107965</v>
      </c>
      <c r="C102" s="9" t="s">
        <v>107818</v>
      </c>
      <c r="D102" s="6" t="s">
        <v>107811</v>
      </c>
      <c r="E102" s="6" t="s">
        <v>107830</v>
      </c>
      <c r="F102" s="6" t="s">
        <v>211</v>
      </c>
      <c r="G102" s="6" t="s">
        <v>133</v>
      </c>
      <c r="H102" s="6" t="s">
        <v>217</v>
      </c>
      <c r="I102" s="36">
        <v>9456105</v>
      </c>
      <c r="J102" s="36">
        <v>9456105</v>
      </c>
      <c r="K102" s="29" t="s">
        <v>217</v>
      </c>
      <c r="L102" s="29" t="s">
        <v>217</v>
      </c>
      <c r="M102" s="6" t="s">
        <v>107793</v>
      </c>
      <c r="N102" s="6" t="s">
        <v>111</v>
      </c>
      <c r="O102" s="6" t="s">
        <v>107856</v>
      </c>
      <c r="P102" s="6" t="s">
        <v>107817</v>
      </c>
      <c r="Q102" s="27" t="s">
        <v>107857</v>
      </c>
    </row>
    <row r="103" spans="1:17" ht="26.25" x14ac:dyDescent="0.25">
      <c r="A103" s="15" t="s">
        <v>103773</v>
      </c>
      <c r="B103" s="39" t="s">
        <v>107966</v>
      </c>
      <c r="C103" s="9" t="s">
        <v>107818</v>
      </c>
      <c r="D103" s="6" t="s">
        <v>107811</v>
      </c>
      <c r="E103" s="6" t="s">
        <v>107830</v>
      </c>
      <c r="F103" s="6" t="s">
        <v>211</v>
      </c>
      <c r="G103" s="6" t="s">
        <v>133</v>
      </c>
      <c r="H103" s="6" t="s">
        <v>217</v>
      </c>
      <c r="I103" s="36">
        <v>115545810</v>
      </c>
      <c r="J103" s="36">
        <v>115545810</v>
      </c>
      <c r="K103" s="29" t="s">
        <v>217</v>
      </c>
      <c r="L103" s="29" t="s">
        <v>217</v>
      </c>
      <c r="M103" s="6" t="s">
        <v>107793</v>
      </c>
      <c r="N103" s="6" t="s">
        <v>111</v>
      </c>
      <c r="O103" s="6" t="s">
        <v>107856</v>
      </c>
      <c r="P103" s="6" t="s">
        <v>107817</v>
      </c>
      <c r="Q103" s="27" t="s">
        <v>107857</v>
      </c>
    </row>
    <row r="104" spans="1:17" ht="26.25" x14ac:dyDescent="0.25">
      <c r="A104" s="15" t="s">
        <v>103773</v>
      </c>
      <c r="B104" s="39" t="s">
        <v>107967</v>
      </c>
      <c r="C104" s="9" t="s">
        <v>107818</v>
      </c>
      <c r="D104" s="6" t="s">
        <v>107811</v>
      </c>
      <c r="E104" s="6" t="s">
        <v>107830</v>
      </c>
      <c r="F104" s="6" t="s">
        <v>211</v>
      </c>
      <c r="G104" s="6" t="s">
        <v>133</v>
      </c>
      <c r="H104" s="6" t="s">
        <v>217</v>
      </c>
      <c r="I104" s="36">
        <v>16091760</v>
      </c>
      <c r="J104" s="36">
        <v>16091760</v>
      </c>
      <c r="K104" s="29" t="s">
        <v>217</v>
      </c>
      <c r="L104" s="29" t="s">
        <v>217</v>
      </c>
      <c r="M104" s="6" t="s">
        <v>107793</v>
      </c>
      <c r="N104" s="6" t="s">
        <v>111</v>
      </c>
      <c r="O104" s="6" t="s">
        <v>107856</v>
      </c>
      <c r="P104" s="6" t="s">
        <v>107817</v>
      </c>
      <c r="Q104" s="27" t="s">
        <v>107857</v>
      </c>
    </row>
    <row r="105" spans="1:17" ht="26.25" x14ac:dyDescent="0.25">
      <c r="A105" s="15" t="s">
        <v>103773</v>
      </c>
      <c r="B105" s="39" t="s">
        <v>107968</v>
      </c>
      <c r="C105" s="9" t="s">
        <v>107818</v>
      </c>
      <c r="D105" s="6" t="s">
        <v>107811</v>
      </c>
      <c r="E105" s="6" t="s">
        <v>107830</v>
      </c>
      <c r="F105" s="6" t="s">
        <v>211</v>
      </c>
      <c r="G105" s="6" t="s">
        <v>133</v>
      </c>
      <c r="H105" s="6" t="s">
        <v>217</v>
      </c>
      <c r="I105" s="36">
        <v>8150550</v>
      </c>
      <c r="J105" s="36">
        <v>8150550</v>
      </c>
      <c r="K105" s="29" t="s">
        <v>217</v>
      </c>
      <c r="L105" s="29" t="s">
        <v>217</v>
      </c>
      <c r="M105" s="6" t="s">
        <v>107793</v>
      </c>
      <c r="N105" s="6" t="s">
        <v>111</v>
      </c>
      <c r="O105" s="6" t="s">
        <v>107856</v>
      </c>
      <c r="P105" s="6" t="s">
        <v>107817</v>
      </c>
      <c r="Q105" s="27" t="s">
        <v>107857</v>
      </c>
    </row>
    <row r="106" spans="1:17" ht="26.25" x14ac:dyDescent="0.25">
      <c r="A106" s="15" t="s">
        <v>103773</v>
      </c>
      <c r="B106" s="39" t="s">
        <v>107969</v>
      </c>
      <c r="C106" s="9" t="s">
        <v>107818</v>
      </c>
      <c r="D106" s="6" t="s">
        <v>107811</v>
      </c>
      <c r="E106" s="6" t="s">
        <v>107830</v>
      </c>
      <c r="F106" s="6" t="s">
        <v>211</v>
      </c>
      <c r="G106" s="6" t="s">
        <v>133</v>
      </c>
      <c r="H106" s="6" t="s">
        <v>217</v>
      </c>
      <c r="I106" s="36">
        <v>4345650</v>
      </c>
      <c r="J106" s="36">
        <v>4345650</v>
      </c>
      <c r="K106" s="29" t="s">
        <v>217</v>
      </c>
      <c r="L106" s="29" t="s">
        <v>217</v>
      </c>
      <c r="M106" s="6" t="s">
        <v>107793</v>
      </c>
      <c r="N106" s="6" t="s">
        <v>111</v>
      </c>
      <c r="O106" s="6" t="s">
        <v>107856</v>
      </c>
      <c r="P106" s="6" t="s">
        <v>107817</v>
      </c>
      <c r="Q106" s="27" t="s">
        <v>107857</v>
      </c>
    </row>
    <row r="107" spans="1:17" ht="26.25" x14ac:dyDescent="0.25">
      <c r="A107" s="15" t="s">
        <v>103773</v>
      </c>
      <c r="B107" s="39" t="s">
        <v>107970</v>
      </c>
      <c r="C107" s="9" t="s">
        <v>107818</v>
      </c>
      <c r="D107" s="6" t="s">
        <v>107811</v>
      </c>
      <c r="E107" s="6" t="s">
        <v>107830</v>
      </c>
      <c r="F107" s="6" t="s">
        <v>211</v>
      </c>
      <c r="G107" s="6" t="s">
        <v>133</v>
      </c>
      <c r="H107" s="6" t="s">
        <v>217</v>
      </c>
      <c r="I107" s="37">
        <v>3072755</v>
      </c>
      <c r="J107" s="37">
        <v>3072755</v>
      </c>
      <c r="K107" s="29" t="s">
        <v>217</v>
      </c>
      <c r="L107" s="29" t="s">
        <v>217</v>
      </c>
      <c r="M107" s="6" t="s">
        <v>107793</v>
      </c>
      <c r="N107" s="6" t="s">
        <v>111</v>
      </c>
      <c r="O107" s="6" t="s">
        <v>107856</v>
      </c>
      <c r="P107" s="6" t="s">
        <v>107817</v>
      </c>
      <c r="Q107" s="27" t="s">
        <v>107857</v>
      </c>
    </row>
    <row r="108" spans="1:17" ht="26.25" x14ac:dyDescent="0.25">
      <c r="A108" s="15" t="s">
        <v>103773</v>
      </c>
      <c r="B108" s="39" t="s">
        <v>107971</v>
      </c>
      <c r="C108" s="9" t="s">
        <v>107818</v>
      </c>
      <c r="D108" s="6" t="s">
        <v>107811</v>
      </c>
      <c r="E108" s="6" t="s">
        <v>107830</v>
      </c>
      <c r="F108" s="6" t="s">
        <v>211</v>
      </c>
      <c r="G108" s="6" t="s">
        <v>133</v>
      </c>
      <c r="H108" s="6" t="s">
        <v>217</v>
      </c>
      <c r="I108" s="37">
        <v>13858085</v>
      </c>
      <c r="J108" s="37">
        <v>13858085</v>
      </c>
      <c r="K108" s="29" t="s">
        <v>217</v>
      </c>
      <c r="L108" s="29" t="s">
        <v>217</v>
      </c>
      <c r="M108" s="6" t="s">
        <v>107793</v>
      </c>
      <c r="N108" s="6" t="s">
        <v>111</v>
      </c>
      <c r="O108" s="6" t="s">
        <v>107856</v>
      </c>
      <c r="P108" s="6" t="s">
        <v>107817</v>
      </c>
      <c r="Q108" s="27" t="s">
        <v>107857</v>
      </c>
    </row>
    <row r="109" spans="1:17" ht="26.25" x14ac:dyDescent="0.25">
      <c r="A109" s="15" t="s">
        <v>103773</v>
      </c>
      <c r="B109" s="39" t="s">
        <v>107972</v>
      </c>
      <c r="C109" s="9" t="s">
        <v>107818</v>
      </c>
      <c r="D109" s="6" t="s">
        <v>107811</v>
      </c>
      <c r="E109" s="6" t="s">
        <v>107830</v>
      </c>
      <c r="F109" s="6" t="s">
        <v>211</v>
      </c>
      <c r="G109" s="6" t="s">
        <v>133</v>
      </c>
      <c r="H109" s="6" t="s">
        <v>217</v>
      </c>
      <c r="I109" s="37">
        <v>1994495</v>
      </c>
      <c r="J109" s="37">
        <v>1994495</v>
      </c>
      <c r="K109" s="29" t="s">
        <v>217</v>
      </c>
      <c r="L109" s="29" t="s">
        <v>217</v>
      </c>
      <c r="M109" s="6" t="s">
        <v>107793</v>
      </c>
      <c r="N109" s="6" t="s">
        <v>111</v>
      </c>
      <c r="O109" s="6" t="s">
        <v>107856</v>
      </c>
      <c r="P109" s="6" t="s">
        <v>107817</v>
      </c>
      <c r="Q109" s="27" t="s">
        <v>107857</v>
      </c>
    </row>
    <row r="110" spans="1:17" ht="26.25" x14ac:dyDescent="0.25">
      <c r="A110" s="15" t="s">
        <v>103773</v>
      </c>
      <c r="B110" s="39" t="s">
        <v>107972</v>
      </c>
      <c r="C110" s="9" t="s">
        <v>107818</v>
      </c>
      <c r="D110" s="6" t="s">
        <v>107811</v>
      </c>
      <c r="E110" s="6" t="s">
        <v>107830</v>
      </c>
      <c r="F110" s="6" t="s">
        <v>211</v>
      </c>
      <c r="G110" s="6" t="s">
        <v>133</v>
      </c>
      <c r="H110" s="6" t="s">
        <v>217</v>
      </c>
      <c r="I110" s="37">
        <v>6066785</v>
      </c>
      <c r="J110" s="37">
        <v>6066785</v>
      </c>
      <c r="K110" s="29" t="s">
        <v>217</v>
      </c>
      <c r="L110" s="29" t="s">
        <v>217</v>
      </c>
      <c r="M110" s="6" t="s">
        <v>107793</v>
      </c>
      <c r="N110" s="6" t="s">
        <v>111</v>
      </c>
      <c r="O110" s="6" t="s">
        <v>107856</v>
      </c>
      <c r="P110" s="6" t="s">
        <v>107817</v>
      </c>
      <c r="Q110" s="27" t="s">
        <v>107857</v>
      </c>
    </row>
    <row r="111" spans="1:17" ht="26.25" x14ac:dyDescent="0.25">
      <c r="A111" s="15" t="s">
        <v>103773</v>
      </c>
      <c r="B111" s="39" t="s">
        <v>107903</v>
      </c>
      <c r="C111" s="9" t="s">
        <v>107818</v>
      </c>
      <c r="D111" s="6" t="s">
        <v>107811</v>
      </c>
      <c r="E111" s="6" t="s">
        <v>107830</v>
      </c>
      <c r="F111" s="6" t="s">
        <v>211</v>
      </c>
      <c r="G111" s="6" t="s">
        <v>133</v>
      </c>
      <c r="H111" s="6" t="s">
        <v>217</v>
      </c>
      <c r="I111" s="37">
        <v>10741690</v>
      </c>
      <c r="J111" s="37">
        <v>10741690</v>
      </c>
      <c r="K111" s="29" t="s">
        <v>217</v>
      </c>
      <c r="L111" s="29" t="s">
        <v>217</v>
      </c>
      <c r="M111" s="6" t="s">
        <v>107793</v>
      </c>
      <c r="N111" s="6" t="s">
        <v>111</v>
      </c>
      <c r="O111" s="6" t="s">
        <v>107856</v>
      </c>
      <c r="P111" s="6" t="s">
        <v>107817</v>
      </c>
      <c r="Q111" s="27" t="s">
        <v>107857</v>
      </c>
    </row>
    <row r="112" spans="1:17" ht="26.25" x14ac:dyDescent="0.25">
      <c r="A112" s="15" t="s">
        <v>103773</v>
      </c>
      <c r="B112" s="39" t="s">
        <v>107973</v>
      </c>
      <c r="C112" s="9" t="s">
        <v>107818</v>
      </c>
      <c r="D112" s="6" t="s">
        <v>107811</v>
      </c>
      <c r="E112" s="6" t="s">
        <v>107830</v>
      </c>
      <c r="F112" s="6" t="s">
        <v>211</v>
      </c>
      <c r="G112" s="6" t="s">
        <v>133</v>
      </c>
      <c r="H112" s="6" t="s">
        <v>217</v>
      </c>
      <c r="I112" s="37">
        <v>148384320</v>
      </c>
      <c r="J112" s="37">
        <v>148384320</v>
      </c>
      <c r="K112" s="29" t="s">
        <v>217</v>
      </c>
      <c r="L112" s="29" t="s">
        <v>217</v>
      </c>
      <c r="M112" s="6" t="s">
        <v>107793</v>
      </c>
      <c r="N112" s="6" t="s">
        <v>111</v>
      </c>
      <c r="O112" s="6" t="s">
        <v>107856</v>
      </c>
      <c r="P112" s="6" t="s">
        <v>107817</v>
      </c>
      <c r="Q112" s="27" t="s">
        <v>107857</v>
      </c>
    </row>
    <row r="113" spans="1:17" ht="26.25" x14ac:dyDescent="0.25">
      <c r="A113" s="15" t="s">
        <v>103773</v>
      </c>
      <c r="B113" s="39" t="s">
        <v>107974</v>
      </c>
      <c r="C113" s="9" t="s">
        <v>107818</v>
      </c>
      <c r="D113" s="6" t="s">
        <v>107811</v>
      </c>
      <c r="E113" s="6" t="s">
        <v>107830</v>
      </c>
      <c r="F113" s="6" t="s">
        <v>211</v>
      </c>
      <c r="G113" s="6" t="s">
        <v>133</v>
      </c>
      <c r="H113" s="6" t="s">
        <v>217</v>
      </c>
      <c r="I113" s="37">
        <v>22873285</v>
      </c>
      <c r="J113" s="37">
        <v>22873285</v>
      </c>
      <c r="K113" s="29" t="s">
        <v>217</v>
      </c>
      <c r="L113" s="29" t="s">
        <v>217</v>
      </c>
      <c r="M113" s="6" t="s">
        <v>107793</v>
      </c>
      <c r="N113" s="6" t="s">
        <v>111</v>
      </c>
      <c r="O113" s="6" t="s">
        <v>107856</v>
      </c>
      <c r="P113" s="6" t="s">
        <v>107817</v>
      </c>
      <c r="Q113" s="27" t="s">
        <v>107857</v>
      </c>
    </row>
    <row r="114" spans="1:17" ht="26.25" x14ac:dyDescent="0.25">
      <c r="A114" s="15" t="s">
        <v>103773</v>
      </c>
      <c r="B114" s="39" t="s">
        <v>107975</v>
      </c>
      <c r="C114" s="9" t="s">
        <v>107818</v>
      </c>
      <c r="D114" s="6" t="s">
        <v>107811</v>
      </c>
      <c r="E114" s="6" t="s">
        <v>107830</v>
      </c>
      <c r="F114" s="6" t="s">
        <v>211</v>
      </c>
      <c r="G114" s="6" t="s">
        <v>133</v>
      </c>
      <c r="H114" s="6" t="s">
        <v>217</v>
      </c>
      <c r="I114" s="37">
        <v>33419600</v>
      </c>
      <c r="J114" s="37">
        <v>33419600</v>
      </c>
      <c r="K114" s="29" t="s">
        <v>217</v>
      </c>
      <c r="L114" s="29" t="s">
        <v>217</v>
      </c>
      <c r="M114" s="6" t="s">
        <v>107793</v>
      </c>
      <c r="N114" s="6" t="s">
        <v>111</v>
      </c>
      <c r="O114" s="6" t="s">
        <v>107856</v>
      </c>
      <c r="P114" s="6" t="s">
        <v>107817</v>
      </c>
      <c r="Q114" s="27" t="s">
        <v>107857</v>
      </c>
    </row>
    <row r="115" spans="1:17" ht="26.25" x14ac:dyDescent="0.25">
      <c r="A115" s="15" t="s">
        <v>103773</v>
      </c>
      <c r="B115" s="39" t="s">
        <v>107976</v>
      </c>
      <c r="C115" s="9" t="s">
        <v>107818</v>
      </c>
      <c r="D115" s="6" t="s">
        <v>107811</v>
      </c>
      <c r="E115" s="6" t="s">
        <v>107830</v>
      </c>
      <c r="F115" s="6" t="s">
        <v>211</v>
      </c>
      <c r="G115" s="6" t="s">
        <v>133</v>
      </c>
      <c r="H115" s="6" t="s">
        <v>217</v>
      </c>
      <c r="I115" s="37">
        <v>10025880</v>
      </c>
      <c r="J115" s="37">
        <v>10025880</v>
      </c>
      <c r="K115" s="29" t="s">
        <v>217</v>
      </c>
      <c r="L115" s="29" t="s">
        <v>217</v>
      </c>
      <c r="M115" s="6" t="s">
        <v>107793</v>
      </c>
      <c r="N115" s="6" t="s">
        <v>111</v>
      </c>
      <c r="O115" s="6" t="s">
        <v>107856</v>
      </c>
      <c r="P115" s="6" t="s">
        <v>107817</v>
      </c>
      <c r="Q115" s="27" t="s">
        <v>107857</v>
      </c>
    </row>
    <row r="116" spans="1:17" ht="26.25" x14ac:dyDescent="0.25">
      <c r="A116" s="15" t="s">
        <v>103773</v>
      </c>
      <c r="B116" s="40" t="s">
        <v>107977</v>
      </c>
      <c r="C116" s="9" t="s">
        <v>107818</v>
      </c>
      <c r="D116" s="6" t="s">
        <v>107811</v>
      </c>
      <c r="E116" s="6" t="s">
        <v>107830</v>
      </c>
      <c r="F116" s="6" t="s">
        <v>211</v>
      </c>
      <c r="G116" s="6" t="s">
        <v>133</v>
      </c>
      <c r="H116" s="6" t="s">
        <v>217</v>
      </c>
      <c r="I116" s="37">
        <v>9048980</v>
      </c>
      <c r="J116" s="37">
        <v>9048980</v>
      </c>
      <c r="K116" s="29" t="s">
        <v>217</v>
      </c>
      <c r="L116" s="29" t="s">
        <v>217</v>
      </c>
      <c r="M116" s="6" t="s">
        <v>107793</v>
      </c>
      <c r="N116" s="6" t="s">
        <v>111</v>
      </c>
      <c r="O116" s="6" t="s">
        <v>107856</v>
      </c>
      <c r="P116" s="6" t="s">
        <v>107817</v>
      </c>
      <c r="Q116" s="27" t="s">
        <v>107857</v>
      </c>
    </row>
    <row r="117" spans="1:17" ht="26.25" x14ac:dyDescent="0.25">
      <c r="A117" s="15" t="s">
        <v>103773</v>
      </c>
      <c r="B117" s="39" t="s">
        <v>107978</v>
      </c>
      <c r="C117" s="9" t="s">
        <v>107818</v>
      </c>
      <c r="D117" s="6" t="s">
        <v>107811</v>
      </c>
      <c r="E117" s="6" t="s">
        <v>107830</v>
      </c>
      <c r="F117" s="6" t="s">
        <v>211</v>
      </c>
      <c r="G117" s="6" t="s">
        <v>133</v>
      </c>
      <c r="H117" s="6" t="s">
        <v>217</v>
      </c>
      <c r="I117" s="37">
        <v>77529000</v>
      </c>
      <c r="J117" s="37">
        <v>77529000</v>
      </c>
      <c r="K117" s="29" t="s">
        <v>217</v>
      </c>
      <c r="L117" s="29" t="s">
        <v>217</v>
      </c>
      <c r="M117" s="6" t="s">
        <v>107793</v>
      </c>
      <c r="N117" s="6" t="s">
        <v>111</v>
      </c>
      <c r="O117" s="6" t="s">
        <v>107856</v>
      </c>
      <c r="P117" s="6" t="s">
        <v>107817</v>
      </c>
      <c r="Q117" s="27" t="s">
        <v>107857</v>
      </c>
    </row>
    <row r="118" spans="1:17" ht="26.25" x14ac:dyDescent="0.25">
      <c r="A118" s="15" t="s">
        <v>103773</v>
      </c>
      <c r="B118" s="39" t="s">
        <v>107979</v>
      </c>
      <c r="C118" s="9" t="s">
        <v>107818</v>
      </c>
      <c r="D118" s="6" t="s">
        <v>107811</v>
      </c>
      <c r="E118" s="6" t="s">
        <v>107830</v>
      </c>
      <c r="F118" s="6" t="s">
        <v>211</v>
      </c>
      <c r="G118" s="6" t="s">
        <v>133</v>
      </c>
      <c r="H118" s="6" t="s">
        <v>217</v>
      </c>
      <c r="I118" s="37">
        <v>25516320</v>
      </c>
      <c r="J118" s="37">
        <v>25516320</v>
      </c>
      <c r="K118" s="29" t="s">
        <v>217</v>
      </c>
      <c r="L118" s="29" t="s">
        <v>217</v>
      </c>
      <c r="M118" s="6" t="s">
        <v>107793</v>
      </c>
      <c r="N118" s="6" t="s">
        <v>111</v>
      </c>
      <c r="O118" s="6" t="s">
        <v>107856</v>
      </c>
      <c r="P118" s="6" t="s">
        <v>107817</v>
      </c>
      <c r="Q118" s="27" t="s">
        <v>107857</v>
      </c>
    </row>
    <row r="119" spans="1:17" ht="26.25" x14ac:dyDescent="0.25">
      <c r="A119" s="15" t="s">
        <v>103773</v>
      </c>
      <c r="B119" s="40" t="s">
        <v>107977</v>
      </c>
      <c r="C119" s="9" t="s">
        <v>107818</v>
      </c>
      <c r="D119" s="6" t="s">
        <v>107811</v>
      </c>
      <c r="E119" s="6" t="s">
        <v>107830</v>
      </c>
      <c r="F119" s="6" t="s">
        <v>211</v>
      </c>
      <c r="G119" s="6" t="s">
        <v>133</v>
      </c>
      <c r="H119" s="6" t="s">
        <v>217</v>
      </c>
      <c r="I119" s="37">
        <v>11428210</v>
      </c>
      <c r="J119" s="37">
        <v>11428210</v>
      </c>
      <c r="K119" s="29" t="s">
        <v>217</v>
      </c>
      <c r="L119" s="29" t="s">
        <v>217</v>
      </c>
      <c r="M119" s="6" t="s">
        <v>107793</v>
      </c>
      <c r="N119" s="6" t="s">
        <v>111</v>
      </c>
      <c r="O119" s="6" t="s">
        <v>107856</v>
      </c>
      <c r="P119" s="6" t="s">
        <v>107817</v>
      </c>
      <c r="Q119" s="27" t="s">
        <v>107857</v>
      </c>
    </row>
    <row r="120" spans="1:17" ht="26.25" x14ac:dyDescent="0.25">
      <c r="A120" s="15" t="s">
        <v>103773</v>
      </c>
      <c r="B120" s="39" t="s">
        <v>107973</v>
      </c>
      <c r="C120" s="45">
        <v>8</v>
      </c>
      <c r="D120" s="46">
        <v>9</v>
      </c>
      <c r="E120" s="46">
        <v>450</v>
      </c>
      <c r="F120" s="46">
        <v>0</v>
      </c>
      <c r="G120" s="6" t="s">
        <v>133</v>
      </c>
      <c r="H120" s="46">
        <v>1</v>
      </c>
      <c r="I120" s="37">
        <v>50574100</v>
      </c>
      <c r="J120" s="37">
        <v>50574100</v>
      </c>
      <c r="K120" s="29" t="s">
        <v>217</v>
      </c>
      <c r="L120" s="29" t="s">
        <v>217</v>
      </c>
      <c r="M120" s="6" t="s">
        <v>107793</v>
      </c>
      <c r="N120" s="6" t="s">
        <v>111</v>
      </c>
      <c r="O120" s="6" t="s">
        <v>107856</v>
      </c>
      <c r="P120" s="6" t="s">
        <v>107817</v>
      </c>
      <c r="Q120" s="27" t="s">
        <v>107857</v>
      </c>
    </row>
    <row r="121" spans="1:17" ht="26.25" x14ac:dyDescent="0.25">
      <c r="A121" s="15" t="s">
        <v>103773</v>
      </c>
      <c r="B121" s="39" t="s">
        <v>107973</v>
      </c>
      <c r="C121" s="45">
        <v>8</v>
      </c>
      <c r="D121" s="46">
        <v>9</v>
      </c>
      <c r="E121" s="46">
        <v>450</v>
      </c>
      <c r="F121" s="46">
        <v>0</v>
      </c>
      <c r="G121" s="6" t="s">
        <v>133</v>
      </c>
      <c r="H121" s="46">
        <v>1</v>
      </c>
      <c r="I121" s="37">
        <v>29608458</v>
      </c>
      <c r="J121" s="37">
        <v>29608458</v>
      </c>
      <c r="K121" s="29" t="s">
        <v>217</v>
      </c>
      <c r="L121" s="29" t="s">
        <v>217</v>
      </c>
      <c r="M121" s="6" t="s">
        <v>107793</v>
      </c>
      <c r="N121" s="6" t="s">
        <v>111</v>
      </c>
      <c r="O121" s="6" t="s">
        <v>107856</v>
      </c>
      <c r="P121" s="6" t="s">
        <v>107817</v>
      </c>
      <c r="Q121" s="27" t="s">
        <v>107857</v>
      </c>
    </row>
    <row r="122" spans="1:17" ht="26.25" x14ac:dyDescent="0.25">
      <c r="A122" s="15" t="s">
        <v>103773</v>
      </c>
      <c r="B122" s="40" t="s">
        <v>107980</v>
      </c>
      <c r="C122" s="9" t="s">
        <v>107818</v>
      </c>
      <c r="D122" s="6" t="s">
        <v>107811</v>
      </c>
      <c r="E122" s="6" t="s">
        <v>107830</v>
      </c>
      <c r="F122" s="6" t="s">
        <v>211</v>
      </c>
      <c r="G122" s="6" t="s">
        <v>133</v>
      </c>
      <c r="H122" s="6" t="s">
        <v>217</v>
      </c>
      <c r="I122" s="44">
        <v>7500000</v>
      </c>
      <c r="J122" s="44">
        <v>7500000</v>
      </c>
      <c r="K122" s="29" t="s">
        <v>217</v>
      </c>
      <c r="L122" s="29" t="s">
        <v>217</v>
      </c>
      <c r="M122" s="6" t="s">
        <v>107793</v>
      </c>
      <c r="N122" s="6" t="s">
        <v>111</v>
      </c>
      <c r="O122" s="6" t="s">
        <v>107856</v>
      </c>
      <c r="P122" s="6" t="s">
        <v>107817</v>
      </c>
      <c r="Q122" s="27" t="s">
        <v>107857</v>
      </c>
    </row>
    <row r="123" spans="1:17" ht="26.25" x14ac:dyDescent="0.25">
      <c r="A123" s="15" t="s">
        <v>103773</v>
      </c>
      <c r="B123" s="39" t="s">
        <v>107981</v>
      </c>
      <c r="C123" s="9" t="s">
        <v>107818</v>
      </c>
      <c r="D123" s="6" t="s">
        <v>107811</v>
      </c>
      <c r="E123" s="6" t="s">
        <v>107830</v>
      </c>
      <c r="F123" s="6" t="s">
        <v>211</v>
      </c>
      <c r="G123" s="6" t="s">
        <v>133</v>
      </c>
      <c r="H123" s="6" t="s">
        <v>217</v>
      </c>
      <c r="I123" s="37">
        <v>12227499</v>
      </c>
      <c r="J123" s="37">
        <v>12227499</v>
      </c>
      <c r="K123" s="29" t="s">
        <v>217</v>
      </c>
      <c r="L123" s="29" t="s">
        <v>217</v>
      </c>
      <c r="M123" s="6" t="s">
        <v>107793</v>
      </c>
      <c r="N123" s="6" t="s">
        <v>111</v>
      </c>
      <c r="O123" s="6" t="s">
        <v>107856</v>
      </c>
      <c r="P123" s="6" t="s">
        <v>107817</v>
      </c>
      <c r="Q123" s="27" t="s">
        <v>107857</v>
      </c>
    </row>
    <row r="124" spans="1:17" ht="26.25" x14ac:dyDescent="0.25">
      <c r="A124" s="15" t="s">
        <v>103773</v>
      </c>
      <c r="B124" s="39" t="s">
        <v>107981</v>
      </c>
      <c r="C124" s="9" t="s">
        <v>107818</v>
      </c>
      <c r="D124" s="6" t="s">
        <v>107811</v>
      </c>
      <c r="E124" s="6" t="s">
        <v>107830</v>
      </c>
      <c r="F124" s="6" t="s">
        <v>211</v>
      </c>
      <c r="G124" s="6" t="s">
        <v>133</v>
      </c>
      <c r="H124" s="6" t="s">
        <v>217</v>
      </c>
      <c r="I124" s="37">
        <v>562275000</v>
      </c>
      <c r="J124" s="37">
        <v>562275000</v>
      </c>
      <c r="K124" s="29" t="s">
        <v>217</v>
      </c>
      <c r="L124" s="29" t="s">
        <v>217</v>
      </c>
      <c r="M124" s="6" t="s">
        <v>107793</v>
      </c>
      <c r="N124" s="6" t="s">
        <v>111</v>
      </c>
      <c r="O124" s="6" t="s">
        <v>107856</v>
      </c>
      <c r="P124" s="6" t="s">
        <v>107817</v>
      </c>
      <c r="Q124" s="27" t="s">
        <v>107857</v>
      </c>
    </row>
    <row r="125" spans="1:17" ht="26.25" x14ac:dyDescent="0.25">
      <c r="A125" s="15" t="s">
        <v>103773</v>
      </c>
      <c r="B125" s="39" t="s">
        <v>107982</v>
      </c>
      <c r="C125" s="9" t="s">
        <v>107818</v>
      </c>
      <c r="D125" s="6" t="s">
        <v>107811</v>
      </c>
      <c r="E125" s="6" t="s">
        <v>107830</v>
      </c>
      <c r="F125" s="6" t="s">
        <v>211</v>
      </c>
      <c r="G125" s="6" t="s">
        <v>133</v>
      </c>
      <c r="H125" s="6" t="s">
        <v>217</v>
      </c>
      <c r="I125" s="37">
        <v>7483720</v>
      </c>
      <c r="J125" s="37">
        <v>7483720</v>
      </c>
      <c r="K125" s="29" t="s">
        <v>217</v>
      </c>
      <c r="L125" s="29" t="s">
        <v>217</v>
      </c>
      <c r="M125" s="6" t="s">
        <v>107793</v>
      </c>
      <c r="N125" s="6" t="s">
        <v>111</v>
      </c>
      <c r="O125" s="6" t="s">
        <v>107856</v>
      </c>
      <c r="P125" s="6" t="s">
        <v>107817</v>
      </c>
      <c r="Q125" s="27" t="s">
        <v>107857</v>
      </c>
    </row>
    <row r="126" spans="1:17" ht="26.25" x14ac:dyDescent="0.25">
      <c r="A126" s="15" t="s">
        <v>103773</v>
      </c>
      <c r="B126" s="39" t="s">
        <v>107983</v>
      </c>
      <c r="C126" s="9" t="s">
        <v>107818</v>
      </c>
      <c r="D126" s="6" t="s">
        <v>107811</v>
      </c>
      <c r="E126" s="6" t="s">
        <v>107830</v>
      </c>
      <c r="F126" s="6" t="s">
        <v>211</v>
      </c>
      <c r="G126" s="6" t="s">
        <v>133</v>
      </c>
      <c r="H126" s="6" t="s">
        <v>217</v>
      </c>
      <c r="I126" s="37">
        <v>13818675</v>
      </c>
      <c r="J126" s="37">
        <v>13818675</v>
      </c>
      <c r="K126" s="29" t="s">
        <v>217</v>
      </c>
      <c r="L126" s="29" t="s">
        <v>217</v>
      </c>
      <c r="M126" s="6" t="s">
        <v>107793</v>
      </c>
      <c r="N126" s="6" t="s">
        <v>111</v>
      </c>
      <c r="O126" s="6" t="s">
        <v>107856</v>
      </c>
      <c r="P126" s="6" t="s">
        <v>107817</v>
      </c>
      <c r="Q126" s="27" t="s">
        <v>107857</v>
      </c>
    </row>
    <row r="127" spans="1:17" ht="26.25" x14ac:dyDescent="0.25">
      <c r="A127" s="15" t="s">
        <v>103773</v>
      </c>
      <c r="B127" s="39" t="s">
        <v>107984</v>
      </c>
      <c r="C127" s="9" t="s">
        <v>107818</v>
      </c>
      <c r="D127" s="6" t="s">
        <v>107811</v>
      </c>
      <c r="E127" s="6" t="s">
        <v>107830</v>
      </c>
      <c r="F127" s="6" t="s">
        <v>211</v>
      </c>
      <c r="G127" s="6" t="s">
        <v>133</v>
      </c>
      <c r="H127" s="6" t="s">
        <v>217</v>
      </c>
      <c r="I127" s="37">
        <v>4562300</v>
      </c>
      <c r="J127" s="37">
        <v>4562300</v>
      </c>
      <c r="K127" s="29" t="s">
        <v>217</v>
      </c>
      <c r="L127" s="29" t="s">
        <v>217</v>
      </c>
      <c r="M127" s="6" t="s">
        <v>107793</v>
      </c>
      <c r="N127" s="6" t="s">
        <v>111</v>
      </c>
      <c r="O127" s="6" t="s">
        <v>107856</v>
      </c>
      <c r="P127" s="6" t="s">
        <v>107817</v>
      </c>
      <c r="Q127" s="27" t="s">
        <v>107857</v>
      </c>
    </row>
    <row r="128" spans="1:17" ht="26.25" x14ac:dyDescent="0.25">
      <c r="A128" s="15" t="s">
        <v>103773</v>
      </c>
      <c r="B128" s="39" t="s">
        <v>107985</v>
      </c>
      <c r="C128" s="9" t="s">
        <v>107818</v>
      </c>
      <c r="D128" s="6" t="s">
        <v>107811</v>
      </c>
      <c r="E128" s="6" t="s">
        <v>107830</v>
      </c>
      <c r="F128" s="6" t="s">
        <v>211</v>
      </c>
      <c r="G128" s="6" t="s">
        <v>133</v>
      </c>
      <c r="H128" s="6" t="s">
        <v>217</v>
      </c>
      <c r="I128" s="37">
        <v>6563875</v>
      </c>
      <c r="J128" s="37">
        <v>6563875</v>
      </c>
      <c r="K128" s="29" t="s">
        <v>217</v>
      </c>
      <c r="L128" s="29" t="s">
        <v>217</v>
      </c>
      <c r="M128" s="6" t="s">
        <v>107793</v>
      </c>
      <c r="N128" s="6" t="s">
        <v>111</v>
      </c>
      <c r="O128" s="6" t="s">
        <v>107856</v>
      </c>
      <c r="P128" s="6" t="s">
        <v>107817</v>
      </c>
      <c r="Q128" s="27" t="s">
        <v>107857</v>
      </c>
    </row>
    <row r="129" spans="1:17" ht="26.25" x14ac:dyDescent="0.25">
      <c r="A129" s="15" t="s">
        <v>103773</v>
      </c>
      <c r="B129" s="39" t="s">
        <v>107986</v>
      </c>
      <c r="C129" s="9" t="s">
        <v>107818</v>
      </c>
      <c r="D129" s="6" t="s">
        <v>107811</v>
      </c>
      <c r="E129" s="6" t="s">
        <v>107830</v>
      </c>
      <c r="F129" s="6" t="s">
        <v>211</v>
      </c>
      <c r="G129" s="6" t="s">
        <v>133</v>
      </c>
      <c r="H129" s="6" t="s">
        <v>217</v>
      </c>
      <c r="I129" s="37">
        <v>15703050</v>
      </c>
      <c r="J129" s="37">
        <v>15703050</v>
      </c>
      <c r="K129" s="29" t="s">
        <v>217</v>
      </c>
      <c r="L129" s="29" t="s">
        <v>217</v>
      </c>
      <c r="M129" s="6" t="s">
        <v>107793</v>
      </c>
      <c r="N129" s="6" t="s">
        <v>111</v>
      </c>
      <c r="O129" s="6" t="s">
        <v>107856</v>
      </c>
      <c r="P129" s="6" t="s">
        <v>107817</v>
      </c>
      <c r="Q129" s="27" t="s">
        <v>107857</v>
      </c>
    </row>
    <row r="130" spans="1:17" ht="60.75" x14ac:dyDescent="0.25">
      <c r="A130" s="15" t="s">
        <v>107859</v>
      </c>
      <c r="B130" s="20" t="s">
        <v>107858</v>
      </c>
      <c r="C130" s="6" t="s">
        <v>107818</v>
      </c>
      <c r="D130" s="6" t="s">
        <v>107819</v>
      </c>
      <c r="E130" s="6" t="s">
        <v>107830</v>
      </c>
      <c r="F130" s="6" t="s">
        <v>211</v>
      </c>
      <c r="G130" s="6" t="s">
        <v>51</v>
      </c>
      <c r="H130" s="6" t="s">
        <v>217</v>
      </c>
      <c r="I130" s="7">
        <v>30000000</v>
      </c>
      <c r="J130" s="7">
        <v>30000000</v>
      </c>
      <c r="K130" s="29" t="s">
        <v>217</v>
      </c>
      <c r="L130" s="29" t="s">
        <v>217</v>
      </c>
      <c r="M130" s="6" t="s">
        <v>107804</v>
      </c>
      <c r="N130" s="6" t="s">
        <v>111</v>
      </c>
      <c r="O130" s="6" t="s">
        <v>107791</v>
      </c>
      <c r="P130" s="6" t="s">
        <v>107798</v>
      </c>
      <c r="Q130" s="6" t="s">
        <v>107792</v>
      </c>
    </row>
    <row r="131" spans="1:17" ht="36" x14ac:dyDescent="0.25">
      <c r="A131" s="15" t="s">
        <v>107861</v>
      </c>
      <c r="B131" s="34" t="s">
        <v>107860</v>
      </c>
      <c r="C131" s="9" t="s">
        <v>107788</v>
      </c>
      <c r="D131" s="9" t="s">
        <v>107795</v>
      </c>
      <c r="E131" s="9" t="s">
        <v>107862</v>
      </c>
      <c r="F131" s="9" t="s">
        <v>211</v>
      </c>
      <c r="G131" s="9" t="s">
        <v>72</v>
      </c>
      <c r="H131" s="9" t="s">
        <v>217</v>
      </c>
      <c r="I131" s="24">
        <v>20000000</v>
      </c>
      <c r="J131" s="24">
        <v>20000000</v>
      </c>
      <c r="K131" s="6" t="s">
        <v>211</v>
      </c>
      <c r="L131" s="6" t="s">
        <v>211</v>
      </c>
      <c r="M131" s="6" t="s">
        <v>107794</v>
      </c>
      <c r="N131" s="6" t="s">
        <v>111</v>
      </c>
      <c r="O131" s="6" t="s">
        <v>107826</v>
      </c>
      <c r="P131" s="6" t="s">
        <v>107797</v>
      </c>
      <c r="Q131" s="27" t="s">
        <v>107827</v>
      </c>
    </row>
    <row r="132" spans="1:17" ht="45" x14ac:dyDescent="0.25">
      <c r="A132" s="15" t="s">
        <v>107864</v>
      </c>
      <c r="B132" s="32" t="s">
        <v>107863</v>
      </c>
      <c r="C132" s="9" t="s">
        <v>107819</v>
      </c>
      <c r="D132" s="9" t="s">
        <v>107897</v>
      </c>
      <c r="E132" s="9" t="s">
        <v>107796</v>
      </c>
      <c r="F132" s="9" t="s">
        <v>211</v>
      </c>
      <c r="G132" s="9" t="s">
        <v>133</v>
      </c>
      <c r="H132" s="9" t="s">
        <v>217</v>
      </c>
      <c r="I132" s="24">
        <v>2000000</v>
      </c>
      <c r="J132" s="24">
        <v>2000000</v>
      </c>
      <c r="K132" s="6" t="s">
        <v>211</v>
      </c>
      <c r="L132" s="6" t="s">
        <v>211</v>
      </c>
      <c r="M132" s="6" t="s">
        <v>107794</v>
      </c>
      <c r="N132" s="6" t="s">
        <v>111</v>
      </c>
      <c r="O132" s="6" t="s">
        <v>107826</v>
      </c>
      <c r="P132" s="6" t="s">
        <v>107797</v>
      </c>
      <c r="Q132" s="27" t="s">
        <v>107827</v>
      </c>
    </row>
    <row r="133" spans="1:17" ht="72" customHeight="1" x14ac:dyDescent="0.25">
      <c r="A133" s="15" t="s">
        <v>107868</v>
      </c>
      <c r="B133" s="34" t="s">
        <v>107866</v>
      </c>
      <c r="C133" s="9" t="s">
        <v>107818</v>
      </c>
      <c r="D133" s="9" t="s">
        <v>107819</v>
      </c>
      <c r="E133" s="9" t="s">
        <v>107830</v>
      </c>
      <c r="F133" s="9" t="s">
        <v>211</v>
      </c>
      <c r="G133" s="6" t="s">
        <v>17</v>
      </c>
      <c r="H133" s="9" t="s">
        <v>217</v>
      </c>
      <c r="I133" s="24">
        <f>3784885567-369399458+633256214</f>
        <v>4048742323</v>
      </c>
      <c r="J133" s="24">
        <f>3784885567-369399458+633256214</f>
        <v>4048742323</v>
      </c>
      <c r="K133" s="29" t="s">
        <v>217</v>
      </c>
      <c r="L133" s="29" t="s">
        <v>217</v>
      </c>
      <c r="M133" s="6" t="s">
        <v>107865</v>
      </c>
      <c r="N133" s="6" t="s">
        <v>111</v>
      </c>
      <c r="O133" s="6" t="s">
        <v>107791</v>
      </c>
      <c r="P133" s="6" t="s">
        <v>107798</v>
      </c>
      <c r="Q133" s="6" t="s">
        <v>107792</v>
      </c>
    </row>
    <row r="134" spans="1:17" ht="53.25" customHeight="1" x14ac:dyDescent="0.25">
      <c r="A134" s="15" t="s">
        <v>107869</v>
      </c>
      <c r="B134" s="35" t="s">
        <v>107867</v>
      </c>
      <c r="C134" s="6" t="s">
        <v>107818</v>
      </c>
      <c r="D134" s="6" t="s">
        <v>107819</v>
      </c>
      <c r="E134" s="6" t="s">
        <v>107830</v>
      </c>
      <c r="F134" s="6" t="s">
        <v>211</v>
      </c>
      <c r="G134" s="6" t="s">
        <v>17</v>
      </c>
      <c r="H134" s="6" t="s">
        <v>217</v>
      </c>
      <c r="I134" s="24">
        <f>1433030831</f>
        <v>1433030831</v>
      </c>
      <c r="J134" s="24">
        <f>1433030831</f>
        <v>1433030831</v>
      </c>
      <c r="K134" s="29" t="s">
        <v>217</v>
      </c>
      <c r="L134" s="29" t="s">
        <v>217</v>
      </c>
      <c r="M134" s="6" t="s">
        <v>107865</v>
      </c>
      <c r="N134" s="6" t="s">
        <v>111</v>
      </c>
      <c r="O134" s="6" t="s">
        <v>107791</v>
      </c>
      <c r="P134" s="6" t="s">
        <v>107798</v>
      </c>
      <c r="Q134" s="6" t="s">
        <v>107792</v>
      </c>
    </row>
    <row r="135" spans="1:17" ht="30.75" x14ac:dyDescent="0.25">
      <c r="A135" s="22" t="s">
        <v>102931</v>
      </c>
      <c r="B135" s="35" t="s">
        <v>107870</v>
      </c>
      <c r="C135" s="6" t="s">
        <v>107788</v>
      </c>
      <c r="D135" s="6" t="s">
        <v>107795</v>
      </c>
      <c r="E135" s="6" t="s">
        <v>107807</v>
      </c>
      <c r="F135" s="6" t="s">
        <v>211</v>
      </c>
      <c r="G135" s="6" t="s">
        <v>72</v>
      </c>
      <c r="H135" s="6" t="s">
        <v>217</v>
      </c>
      <c r="I135" s="11">
        <v>20000000</v>
      </c>
      <c r="J135" s="7">
        <v>20000000</v>
      </c>
      <c r="K135" s="6" t="s">
        <v>211</v>
      </c>
      <c r="L135" s="6" t="s">
        <v>211</v>
      </c>
      <c r="M135" s="6" t="s">
        <v>107794</v>
      </c>
      <c r="N135" s="6" t="s">
        <v>111</v>
      </c>
      <c r="O135" s="6" t="s">
        <v>107826</v>
      </c>
      <c r="P135" s="6" t="s">
        <v>107797</v>
      </c>
      <c r="Q135" s="27" t="s">
        <v>107827</v>
      </c>
    </row>
    <row r="136" spans="1:17" ht="55.5" customHeight="1" x14ac:dyDescent="0.25">
      <c r="A136" s="23" t="s">
        <v>107871</v>
      </c>
      <c r="B136" s="35" t="s">
        <v>107872</v>
      </c>
      <c r="C136" s="6" t="s">
        <v>107790</v>
      </c>
      <c r="D136" s="6" t="s">
        <v>107788</v>
      </c>
      <c r="E136" s="6" t="s">
        <v>107813</v>
      </c>
      <c r="F136" s="6" t="s">
        <v>211</v>
      </c>
      <c r="G136" s="6" t="s">
        <v>72</v>
      </c>
      <c r="H136" s="6" t="s">
        <v>217</v>
      </c>
      <c r="I136" s="18">
        <f>95000000-1606500-31256608.75</f>
        <v>62136891.25</v>
      </c>
      <c r="J136" s="7">
        <f>95000000-1606500-31256608.75</f>
        <v>62136891.25</v>
      </c>
      <c r="K136" s="6" t="s">
        <v>211</v>
      </c>
      <c r="L136" s="6" t="s">
        <v>211</v>
      </c>
      <c r="M136" s="6" t="s">
        <v>107794</v>
      </c>
      <c r="N136" s="6" t="s">
        <v>111</v>
      </c>
      <c r="O136" s="6" t="s">
        <v>107826</v>
      </c>
      <c r="P136" s="6" t="s">
        <v>107797</v>
      </c>
      <c r="Q136" s="27" t="s">
        <v>107827</v>
      </c>
    </row>
    <row r="137" spans="1:17" ht="72" x14ac:dyDescent="0.25">
      <c r="A137" s="23" t="s">
        <v>107874</v>
      </c>
      <c r="B137" s="35" t="s">
        <v>107873</v>
      </c>
      <c r="C137" s="6" t="s">
        <v>107788</v>
      </c>
      <c r="D137" s="6" t="s">
        <v>107795</v>
      </c>
      <c r="E137" s="6" t="s">
        <v>107807</v>
      </c>
      <c r="F137" s="6" t="s">
        <v>211</v>
      </c>
      <c r="G137" s="6" t="s">
        <v>72</v>
      </c>
      <c r="H137" s="6" t="s">
        <v>217</v>
      </c>
      <c r="I137" s="18">
        <f>60000000-4938700</f>
        <v>55061300</v>
      </c>
      <c r="J137" s="7">
        <f>60000000-4938700</f>
        <v>55061300</v>
      </c>
      <c r="K137" s="6" t="s">
        <v>211</v>
      </c>
      <c r="L137" s="6" t="s">
        <v>211</v>
      </c>
      <c r="M137" s="6" t="s">
        <v>107794</v>
      </c>
      <c r="N137" s="6" t="s">
        <v>111</v>
      </c>
      <c r="O137" s="6" t="s">
        <v>107826</v>
      </c>
      <c r="P137" s="6" t="s">
        <v>107797</v>
      </c>
      <c r="Q137" s="27" t="s">
        <v>107827</v>
      </c>
    </row>
    <row r="138" spans="1:17" ht="45.75" x14ac:dyDescent="0.25">
      <c r="A138" s="23" t="s">
        <v>107876</v>
      </c>
      <c r="B138" s="35" t="s">
        <v>107875</v>
      </c>
      <c r="C138" s="6" t="s">
        <v>107795</v>
      </c>
      <c r="D138" s="6" t="s">
        <v>107802</v>
      </c>
      <c r="E138" s="9" t="s">
        <v>107789</v>
      </c>
      <c r="F138" s="6" t="s">
        <v>211</v>
      </c>
      <c r="G138" s="6" t="s">
        <v>72</v>
      </c>
      <c r="H138" s="6" t="s">
        <v>217</v>
      </c>
      <c r="I138" s="18">
        <f>45000000-1606500</f>
        <v>43393500</v>
      </c>
      <c r="J138" s="11">
        <f>45000000-1606500</f>
        <v>43393500</v>
      </c>
      <c r="K138" s="6" t="s">
        <v>211</v>
      </c>
      <c r="L138" s="6" t="s">
        <v>211</v>
      </c>
      <c r="M138" s="6" t="s">
        <v>107794</v>
      </c>
      <c r="N138" s="6" t="s">
        <v>111</v>
      </c>
      <c r="O138" s="6" t="s">
        <v>107826</v>
      </c>
      <c r="P138" s="6" t="s">
        <v>107797</v>
      </c>
      <c r="Q138" s="27" t="s">
        <v>107827</v>
      </c>
    </row>
    <row r="139" spans="1:17" ht="30.75" x14ac:dyDescent="0.25">
      <c r="A139" s="23" t="s">
        <v>101800</v>
      </c>
      <c r="B139" s="35" t="s">
        <v>107877</v>
      </c>
      <c r="C139" s="6" t="s">
        <v>107788</v>
      </c>
      <c r="D139" s="6" t="s">
        <v>107795</v>
      </c>
      <c r="E139" s="9" t="s">
        <v>107796</v>
      </c>
      <c r="F139" s="6" t="s">
        <v>211</v>
      </c>
      <c r="G139" s="6" t="s">
        <v>72</v>
      </c>
      <c r="H139" s="6" t="s">
        <v>217</v>
      </c>
      <c r="I139" s="11">
        <v>2000000</v>
      </c>
      <c r="J139" s="7">
        <v>2000000</v>
      </c>
      <c r="K139" s="6" t="s">
        <v>211</v>
      </c>
      <c r="L139" s="6" t="s">
        <v>211</v>
      </c>
      <c r="M139" s="6" t="s">
        <v>107794</v>
      </c>
      <c r="N139" s="6" t="s">
        <v>111</v>
      </c>
      <c r="O139" s="6" t="s">
        <v>107826</v>
      </c>
      <c r="P139" s="6" t="s">
        <v>107797</v>
      </c>
      <c r="Q139" s="27" t="s">
        <v>107827</v>
      </c>
    </row>
    <row r="140" spans="1:17" ht="50.25" customHeight="1" x14ac:dyDescent="0.25">
      <c r="A140" s="23" t="s">
        <v>107879</v>
      </c>
      <c r="B140" s="35" t="s">
        <v>107878</v>
      </c>
      <c r="C140" s="6" t="s">
        <v>107818</v>
      </c>
      <c r="D140" s="6" t="s">
        <v>107819</v>
      </c>
      <c r="E140" s="9" t="s">
        <v>107830</v>
      </c>
      <c r="F140" s="6" t="s">
        <v>211</v>
      </c>
      <c r="G140" s="6" t="s">
        <v>51</v>
      </c>
      <c r="H140" s="6" t="s">
        <v>217</v>
      </c>
      <c r="I140" s="16">
        <v>442000000</v>
      </c>
      <c r="J140" s="7">
        <v>442000000</v>
      </c>
      <c r="K140" s="29" t="s">
        <v>217</v>
      </c>
      <c r="L140" s="29" t="s">
        <v>217</v>
      </c>
      <c r="M140" s="6" t="s">
        <v>107804</v>
      </c>
      <c r="N140" s="6" t="s">
        <v>111</v>
      </c>
      <c r="O140" s="6" t="s">
        <v>107791</v>
      </c>
      <c r="P140" s="6" t="s">
        <v>107798</v>
      </c>
      <c r="Q140" s="6" t="s">
        <v>107792</v>
      </c>
    </row>
    <row r="141" spans="1:17" ht="50.25" customHeight="1" x14ac:dyDescent="0.25">
      <c r="A141" s="23" t="s">
        <v>107879</v>
      </c>
      <c r="B141" s="35" t="s">
        <v>107809</v>
      </c>
      <c r="C141" s="6" t="s">
        <v>107818</v>
      </c>
      <c r="D141" s="6" t="s">
        <v>107819</v>
      </c>
      <c r="E141" s="9" t="s">
        <v>107830</v>
      </c>
      <c r="F141" s="6" t="s">
        <v>211</v>
      </c>
      <c r="G141" s="6" t="s">
        <v>51</v>
      </c>
      <c r="H141" s="6" t="s">
        <v>217</v>
      </c>
      <c r="I141" s="16">
        <v>70000000</v>
      </c>
      <c r="J141" s="7">
        <v>70000000</v>
      </c>
      <c r="K141" s="29" t="s">
        <v>217</v>
      </c>
      <c r="L141" s="29" t="s">
        <v>217</v>
      </c>
      <c r="M141" s="6" t="s">
        <v>107804</v>
      </c>
      <c r="N141" s="6" t="s">
        <v>111</v>
      </c>
      <c r="O141" s="6" t="s">
        <v>107791</v>
      </c>
      <c r="P141" s="6" t="s">
        <v>107798</v>
      </c>
      <c r="Q141" s="6" t="s">
        <v>107792</v>
      </c>
    </row>
    <row r="142" spans="1:17" ht="50.25" customHeight="1" x14ac:dyDescent="0.25">
      <c r="A142" s="23" t="s">
        <v>107881</v>
      </c>
      <c r="B142" s="35" t="s">
        <v>107880</v>
      </c>
      <c r="C142" s="6" t="s">
        <v>107788</v>
      </c>
      <c r="D142" s="6" t="s">
        <v>107802</v>
      </c>
      <c r="E142" s="9" t="s">
        <v>107807</v>
      </c>
      <c r="F142" s="6" t="s">
        <v>211</v>
      </c>
      <c r="G142" s="6" t="s">
        <v>51</v>
      </c>
      <c r="H142" s="6" t="s">
        <v>217</v>
      </c>
      <c r="I142" s="16">
        <v>190000000</v>
      </c>
      <c r="J142" s="24">
        <v>190000000</v>
      </c>
      <c r="K142" s="6" t="s">
        <v>211</v>
      </c>
      <c r="L142" s="6" t="s">
        <v>211</v>
      </c>
      <c r="M142" s="6" t="s">
        <v>107804</v>
      </c>
      <c r="N142" s="6" t="s">
        <v>111</v>
      </c>
      <c r="O142" s="6" t="s">
        <v>107791</v>
      </c>
      <c r="P142" s="6" t="s">
        <v>107798</v>
      </c>
      <c r="Q142" s="6" t="s">
        <v>107792</v>
      </c>
    </row>
    <row r="143" spans="1:17" ht="50.25" customHeight="1" x14ac:dyDescent="0.25">
      <c r="A143" s="23" t="s">
        <v>107850</v>
      </c>
      <c r="B143" s="35" t="s">
        <v>107882</v>
      </c>
      <c r="C143" s="6" t="s">
        <v>107795</v>
      </c>
      <c r="D143" s="6" t="s">
        <v>107802</v>
      </c>
      <c r="E143" s="9" t="s">
        <v>107807</v>
      </c>
      <c r="F143" s="6" t="s">
        <v>211</v>
      </c>
      <c r="G143" s="6" t="s">
        <v>51</v>
      </c>
      <c r="H143" s="6" t="s">
        <v>217</v>
      </c>
      <c r="I143" s="16">
        <v>250000000</v>
      </c>
      <c r="J143" s="24">
        <v>250000000</v>
      </c>
      <c r="K143" s="6" t="s">
        <v>211</v>
      </c>
      <c r="L143" s="6" t="s">
        <v>211</v>
      </c>
      <c r="M143" s="6" t="s">
        <v>107804</v>
      </c>
      <c r="N143" s="6" t="s">
        <v>111</v>
      </c>
      <c r="O143" s="6" t="s">
        <v>107791</v>
      </c>
      <c r="P143" s="6" t="s">
        <v>107798</v>
      </c>
      <c r="Q143" s="6" t="s">
        <v>107792</v>
      </c>
    </row>
    <row r="144" spans="1:17" ht="65.25" customHeight="1" x14ac:dyDescent="0.25">
      <c r="A144" s="23" t="s">
        <v>107850</v>
      </c>
      <c r="B144" s="35" t="s">
        <v>107882</v>
      </c>
      <c r="C144" s="6" t="s">
        <v>217</v>
      </c>
      <c r="D144" s="6" t="s">
        <v>107788</v>
      </c>
      <c r="E144" s="9" t="s">
        <v>107807</v>
      </c>
      <c r="F144" s="6" t="s">
        <v>211</v>
      </c>
      <c r="G144" s="6" t="s">
        <v>51</v>
      </c>
      <c r="H144" s="6" t="s">
        <v>217</v>
      </c>
      <c r="I144" s="30">
        <f>250000000-250000000</f>
        <v>0</v>
      </c>
      <c r="J144" s="30">
        <f>250000000-250000000</f>
        <v>0</v>
      </c>
      <c r="K144" s="6" t="s">
        <v>211</v>
      </c>
      <c r="L144" s="6" t="s">
        <v>211</v>
      </c>
      <c r="M144" s="6" t="s">
        <v>107804</v>
      </c>
      <c r="N144" s="6" t="s">
        <v>111</v>
      </c>
      <c r="O144" s="6" t="s">
        <v>107791</v>
      </c>
      <c r="P144" s="6" t="s">
        <v>107798</v>
      </c>
      <c r="Q144" s="6" t="s">
        <v>107792</v>
      </c>
    </row>
    <row r="145" spans="1:17" ht="65.25" customHeight="1" x14ac:dyDescent="0.25">
      <c r="A145" s="15" t="s">
        <v>102685</v>
      </c>
      <c r="B145" s="35" t="s">
        <v>107898</v>
      </c>
      <c r="C145" s="6" t="s">
        <v>107788</v>
      </c>
      <c r="D145" s="6" t="s">
        <v>107795</v>
      </c>
      <c r="E145" s="9" t="s">
        <v>107813</v>
      </c>
      <c r="F145" s="6" t="s">
        <v>211</v>
      </c>
      <c r="G145" s="6" t="s">
        <v>72</v>
      </c>
      <c r="H145" s="6" t="s">
        <v>217</v>
      </c>
      <c r="I145" s="24">
        <v>95000000</v>
      </c>
      <c r="J145" s="24">
        <v>95000000</v>
      </c>
      <c r="K145" s="6" t="s">
        <v>211</v>
      </c>
      <c r="L145" s="6" t="s">
        <v>211</v>
      </c>
      <c r="M145" s="6" t="s">
        <v>107794</v>
      </c>
      <c r="N145" s="6" t="s">
        <v>111</v>
      </c>
      <c r="O145" s="6" t="s">
        <v>107826</v>
      </c>
      <c r="P145" s="6" t="s">
        <v>107797</v>
      </c>
      <c r="Q145" s="27" t="s">
        <v>107827</v>
      </c>
    </row>
    <row r="146" spans="1:17" ht="93.75" customHeight="1" x14ac:dyDescent="0.25">
      <c r="A146" s="15" t="s">
        <v>102685</v>
      </c>
      <c r="B146" s="35" t="s">
        <v>107889</v>
      </c>
      <c r="C146" s="6" t="s">
        <v>107788</v>
      </c>
      <c r="D146" s="6" t="s">
        <v>107795</v>
      </c>
      <c r="E146" s="9" t="s">
        <v>107836</v>
      </c>
      <c r="F146" s="6" t="s">
        <v>211</v>
      </c>
      <c r="G146" s="6" t="s">
        <v>72</v>
      </c>
      <c r="H146" s="6" t="s">
        <v>217</v>
      </c>
      <c r="I146" s="24">
        <v>30000000</v>
      </c>
      <c r="J146" s="24">
        <v>30000000</v>
      </c>
      <c r="K146" s="6" t="s">
        <v>211</v>
      </c>
      <c r="L146" s="6" t="s">
        <v>211</v>
      </c>
      <c r="M146" s="6" t="s">
        <v>107794</v>
      </c>
      <c r="N146" s="6" t="s">
        <v>111</v>
      </c>
      <c r="O146" s="6" t="s">
        <v>107826</v>
      </c>
      <c r="P146" s="6" t="s">
        <v>107797</v>
      </c>
      <c r="Q146" s="27" t="s">
        <v>107827</v>
      </c>
    </row>
    <row r="147" spans="1:17" ht="72.75" customHeight="1" x14ac:dyDescent="0.25">
      <c r="A147" s="23" t="s">
        <v>107888</v>
      </c>
      <c r="B147" s="35" t="s">
        <v>107887</v>
      </c>
      <c r="C147" s="6" t="s">
        <v>107795</v>
      </c>
      <c r="D147" s="6" t="s">
        <v>107802</v>
      </c>
      <c r="E147" s="9" t="s">
        <v>107812</v>
      </c>
      <c r="F147" s="6" t="s">
        <v>211</v>
      </c>
      <c r="G147" s="6" t="s">
        <v>72</v>
      </c>
      <c r="H147" s="6" t="s">
        <v>217</v>
      </c>
      <c r="I147" s="16">
        <v>40000000</v>
      </c>
      <c r="J147" s="24">
        <v>40000000</v>
      </c>
      <c r="K147" s="6" t="s">
        <v>211</v>
      </c>
      <c r="L147" s="6" t="s">
        <v>211</v>
      </c>
      <c r="M147" s="6" t="s">
        <v>107794</v>
      </c>
      <c r="N147" s="6" t="s">
        <v>111</v>
      </c>
      <c r="O147" s="6" t="s">
        <v>107826</v>
      </c>
      <c r="P147" s="6" t="s">
        <v>107797</v>
      </c>
      <c r="Q147" s="27" t="s">
        <v>107827</v>
      </c>
    </row>
    <row r="148" spans="1:17" ht="80.25" customHeight="1" x14ac:dyDescent="0.25">
      <c r="A148" s="23" t="s">
        <v>107883</v>
      </c>
      <c r="B148" s="34" t="s">
        <v>107886</v>
      </c>
      <c r="C148" s="6" t="s">
        <v>107788</v>
      </c>
      <c r="D148" s="6" t="s">
        <v>107795</v>
      </c>
      <c r="E148" s="9" t="s">
        <v>107848</v>
      </c>
      <c r="F148" s="6" t="s">
        <v>211</v>
      </c>
      <c r="G148" s="6" t="s">
        <v>72</v>
      </c>
      <c r="H148" s="6" t="s">
        <v>217</v>
      </c>
      <c r="I148" s="24">
        <v>60000000</v>
      </c>
      <c r="J148" s="24">
        <v>60000000</v>
      </c>
      <c r="K148" s="6" t="s">
        <v>211</v>
      </c>
      <c r="L148" s="6" t="s">
        <v>211</v>
      </c>
      <c r="M148" s="6" t="s">
        <v>107794</v>
      </c>
      <c r="N148" s="6" t="s">
        <v>111</v>
      </c>
      <c r="O148" s="6" t="s">
        <v>107826</v>
      </c>
      <c r="P148" s="6" t="s">
        <v>107797</v>
      </c>
      <c r="Q148" s="27" t="s">
        <v>107827</v>
      </c>
    </row>
    <row r="149" spans="1:17" ht="72" customHeight="1" x14ac:dyDescent="0.25">
      <c r="A149" s="23" t="s">
        <v>107883</v>
      </c>
      <c r="B149" s="35" t="s">
        <v>107885</v>
      </c>
      <c r="C149" s="6" t="s">
        <v>107790</v>
      </c>
      <c r="D149" s="6" t="s">
        <v>107788</v>
      </c>
      <c r="E149" s="9" t="s">
        <v>107848</v>
      </c>
      <c r="F149" s="6" t="s">
        <v>211</v>
      </c>
      <c r="G149" s="6" t="s">
        <v>72</v>
      </c>
      <c r="H149" s="6" t="s">
        <v>217</v>
      </c>
      <c r="I149" s="24">
        <v>10000000</v>
      </c>
      <c r="J149" s="16">
        <v>10000000</v>
      </c>
      <c r="K149" s="6" t="s">
        <v>211</v>
      </c>
      <c r="L149" s="6" t="s">
        <v>211</v>
      </c>
      <c r="M149" s="6" t="s">
        <v>107794</v>
      </c>
      <c r="N149" s="6" t="s">
        <v>111</v>
      </c>
      <c r="O149" s="6" t="s">
        <v>107826</v>
      </c>
      <c r="P149" s="6" t="s">
        <v>107797</v>
      </c>
      <c r="Q149" s="27" t="s">
        <v>107827</v>
      </c>
    </row>
    <row r="150" spans="1:17" ht="72" customHeight="1" x14ac:dyDescent="0.25">
      <c r="A150" s="23" t="s">
        <v>106704</v>
      </c>
      <c r="B150" s="35" t="s">
        <v>107884</v>
      </c>
      <c r="C150" s="6" t="s">
        <v>107891</v>
      </c>
      <c r="D150" s="6" t="s">
        <v>107818</v>
      </c>
      <c r="E150" s="9" t="s">
        <v>107789</v>
      </c>
      <c r="F150" s="6" t="s">
        <v>211</v>
      </c>
      <c r="G150" s="6" t="s">
        <v>133</v>
      </c>
      <c r="H150" s="6" t="s">
        <v>217</v>
      </c>
      <c r="I150" s="24">
        <v>345000000</v>
      </c>
      <c r="J150" s="24">
        <v>345000000</v>
      </c>
      <c r="K150" s="6" t="s">
        <v>211</v>
      </c>
      <c r="L150" s="6" t="s">
        <v>211</v>
      </c>
      <c r="M150" s="6" t="s">
        <v>107793</v>
      </c>
      <c r="N150" s="6" t="s">
        <v>111</v>
      </c>
      <c r="O150" s="6" t="s">
        <v>107856</v>
      </c>
      <c r="P150" s="6" t="s">
        <v>107817</v>
      </c>
      <c r="Q150" s="27" t="s">
        <v>107857</v>
      </c>
    </row>
    <row r="151" spans="1:17" ht="36.75" customHeight="1" x14ac:dyDescent="0.25">
      <c r="A151" s="23" t="s">
        <v>96333</v>
      </c>
      <c r="B151" s="35" t="s">
        <v>107987</v>
      </c>
      <c r="C151" s="6" t="s">
        <v>107802</v>
      </c>
      <c r="D151" s="6" t="s">
        <v>107892</v>
      </c>
      <c r="E151" s="9" t="s">
        <v>107812</v>
      </c>
      <c r="F151" s="6" t="s">
        <v>211</v>
      </c>
      <c r="G151" s="6" t="s">
        <v>72</v>
      </c>
      <c r="H151" s="6" t="s">
        <v>217</v>
      </c>
      <c r="I151" s="24">
        <v>10000000</v>
      </c>
      <c r="J151" s="16">
        <v>10000000</v>
      </c>
      <c r="K151" s="6" t="s">
        <v>211</v>
      </c>
      <c r="L151" s="6" t="s">
        <v>211</v>
      </c>
      <c r="M151" s="6" t="s">
        <v>107794</v>
      </c>
      <c r="N151" s="6" t="s">
        <v>111</v>
      </c>
      <c r="O151" s="6" t="s">
        <v>107826</v>
      </c>
      <c r="P151" s="6" t="s">
        <v>107797</v>
      </c>
      <c r="Q151" s="27" t="s">
        <v>107827</v>
      </c>
    </row>
    <row r="152" spans="1:17" ht="39" customHeight="1" x14ac:dyDescent="0.25">
      <c r="A152" s="23" t="s">
        <v>45901</v>
      </c>
      <c r="B152" s="35" t="s">
        <v>107988</v>
      </c>
      <c r="C152" s="6" t="s">
        <v>107802</v>
      </c>
      <c r="D152" s="6" t="s">
        <v>107892</v>
      </c>
      <c r="E152" s="9" t="s">
        <v>107836</v>
      </c>
      <c r="F152" s="6" t="s">
        <v>211</v>
      </c>
      <c r="G152" s="6" t="s">
        <v>72</v>
      </c>
      <c r="H152" s="6" t="s">
        <v>217</v>
      </c>
      <c r="I152" s="24">
        <v>21000000</v>
      </c>
      <c r="J152" s="16">
        <v>21000000</v>
      </c>
      <c r="K152" s="6" t="s">
        <v>211</v>
      </c>
      <c r="L152" s="6" t="s">
        <v>211</v>
      </c>
      <c r="M152" s="6" t="s">
        <v>107794</v>
      </c>
      <c r="N152" s="6" t="s">
        <v>111</v>
      </c>
      <c r="O152" s="6" t="s">
        <v>107826</v>
      </c>
      <c r="P152" s="6" t="s">
        <v>107797</v>
      </c>
      <c r="Q152" s="27" t="s">
        <v>107827</v>
      </c>
    </row>
    <row r="153" spans="1:17" ht="33" customHeight="1" x14ac:dyDescent="0.25">
      <c r="A153" s="23" t="s">
        <v>107990</v>
      </c>
      <c r="B153" s="35" t="s">
        <v>107989</v>
      </c>
      <c r="C153" s="6" t="s">
        <v>107802</v>
      </c>
      <c r="D153" s="6" t="s">
        <v>107892</v>
      </c>
      <c r="E153" s="9" t="s">
        <v>107812</v>
      </c>
      <c r="F153" s="6" t="s">
        <v>211</v>
      </c>
      <c r="G153" s="6" t="s">
        <v>72</v>
      </c>
      <c r="H153" s="6" t="s">
        <v>217</v>
      </c>
      <c r="I153" s="24">
        <v>32581277.27</v>
      </c>
      <c r="J153" s="24">
        <v>32581277.27</v>
      </c>
      <c r="K153" s="6" t="s">
        <v>211</v>
      </c>
      <c r="L153" s="6" t="s">
        <v>211</v>
      </c>
      <c r="M153" s="6" t="s">
        <v>107794</v>
      </c>
      <c r="N153" s="6" t="s">
        <v>111</v>
      </c>
      <c r="O153" s="6" t="s">
        <v>107826</v>
      </c>
      <c r="P153" s="6" t="s">
        <v>107797</v>
      </c>
      <c r="Q153" s="27" t="s">
        <v>107827</v>
      </c>
    </row>
    <row r="154" spans="1:17" ht="47.25" customHeight="1" x14ac:dyDescent="0.25">
      <c r="A154" s="23"/>
      <c r="B154" s="35"/>
      <c r="C154" s="6"/>
      <c r="D154" s="6"/>
      <c r="E154" s="9"/>
      <c r="F154" s="6"/>
      <c r="G154" s="28"/>
      <c r="H154" s="6"/>
      <c r="I154" s="24"/>
      <c r="J154" s="24"/>
      <c r="K154" s="6"/>
      <c r="L154" s="6"/>
      <c r="M154" s="6"/>
      <c r="N154" s="6"/>
      <c r="O154" s="6"/>
      <c r="P154" s="6"/>
      <c r="Q154" s="27"/>
    </row>
    <row r="155" spans="1:17" x14ac:dyDescent="0.25">
      <c r="A155" s="6"/>
      <c r="B155" s="34"/>
      <c r="C155" s="6"/>
      <c r="D155" s="6"/>
      <c r="E155" s="6"/>
      <c r="F155" s="6"/>
      <c r="G155" s="6"/>
      <c r="H155" s="6"/>
      <c r="I155" s="17">
        <f>SUM(I6:I154)</f>
        <v>16133705869</v>
      </c>
      <c r="J155" s="17">
        <f>SUM(J6:J154)</f>
        <v>16133705869</v>
      </c>
      <c r="K155" s="6"/>
      <c r="L155" s="6"/>
      <c r="M155" s="6"/>
      <c r="N155" s="6"/>
      <c r="O155" s="6"/>
      <c r="P155" s="6"/>
      <c r="Q155" s="6"/>
    </row>
    <row r="156" spans="1:17" ht="105.75" x14ac:dyDescent="0.25">
      <c r="A156" s="25" t="s">
        <v>107805</v>
      </c>
      <c r="B156" s="35" t="s">
        <v>107890</v>
      </c>
      <c r="C156" s="9" t="s">
        <v>107802</v>
      </c>
      <c r="D156" s="9" t="s">
        <v>107892</v>
      </c>
      <c r="E156" s="9" t="s">
        <v>107823</v>
      </c>
      <c r="F156" s="9" t="s">
        <v>211</v>
      </c>
      <c r="G156" s="9" t="s">
        <v>51</v>
      </c>
      <c r="H156" s="6" t="s">
        <v>217</v>
      </c>
      <c r="I156" s="18">
        <v>870000000</v>
      </c>
      <c r="J156" s="7">
        <v>870000000</v>
      </c>
      <c r="K156" s="6" t="s">
        <v>211</v>
      </c>
      <c r="L156" s="6" t="s">
        <v>211</v>
      </c>
      <c r="M156" s="21" t="s">
        <v>107804</v>
      </c>
      <c r="N156" s="6" t="s">
        <v>111</v>
      </c>
      <c r="O156" s="6" t="s">
        <v>107791</v>
      </c>
      <c r="P156" s="6" t="s">
        <v>107797</v>
      </c>
      <c r="Q156" s="6" t="s">
        <v>107792</v>
      </c>
    </row>
    <row r="157" spans="1:17" x14ac:dyDescent="0.25">
      <c r="A157" s="6"/>
      <c r="B157" s="6"/>
      <c r="C157" s="6"/>
      <c r="D157" s="6"/>
      <c r="E157" s="6"/>
      <c r="F157" s="6"/>
      <c r="G157" s="6"/>
      <c r="H157" s="6"/>
      <c r="I157" s="7"/>
      <c r="J157" s="7"/>
      <c r="K157" s="6"/>
      <c r="L157" s="6"/>
      <c r="M157" s="6"/>
      <c r="N157" s="6"/>
      <c r="O157" s="6"/>
      <c r="P157" s="6"/>
      <c r="Q157" s="6"/>
    </row>
    <row r="158" spans="1:17" x14ac:dyDescent="0.25">
      <c r="A158" s="19"/>
      <c r="B158" s="19" t="s">
        <v>107814</v>
      </c>
      <c r="C158" s="6"/>
      <c r="D158" s="6"/>
      <c r="E158" s="6"/>
      <c r="F158" s="6"/>
      <c r="G158" s="6"/>
      <c r="H158" s="6"/>
      <c r="I158" s="19"/>
      <c r="J158" s="7"/>
      <c r="K158" s="6"/>
      <c r="L158" s="6"/>
      <c r="M158" s="6"/>
      <c r="N158" s="6"/>
      <c r="O158" s="6" t="s">
        <v>107816</v>
      </c>
      <c r="P158" s="6"/>
      <c r="Q158" s="6"/>
    </row>
    <row r="159" spans="1:17" x14ac:dyDescent="0.25">
      <c r="A159" s="20"/>
      <c r="B159" s="20" t="s">
        <v>107815</v>
      </c>
      <c r="C159" s="6"/>
      <c r="D159" s="6"/>
      <c r="E159" s="6"/>
      <c r="F159" s="6"/>
      <c r="G159" s="6"/>
      <c r="H159" s="6"/>
      <c r="I159" s="6"/>
      <c r="J159" s="7"/>
      <c r="K159" s="6"/>
      <c r="L159" s="6"/>
      <c r="M159" s="6"/>
      <c r="N159" s="6"/>
      <c r="O159" s="6" t="s">
        <v>107810</v>
      </c>
      <c r="P159" s="6"/>
      <c r="Q159" s="6"/>
    </row>
    <row r="160" spans="1:17" x14ac:dyDescent="0.25">
      <c r="A160" s="20"/>
      <c r="B160" s="20" t="s">
        <v>107801</v>
      </c>
      <c r="C160" s="6"/>
      <c r="D160" s="6"/>
      <c r="E160" s="6"/>
      <c r="F160" s="6"/>
      <c r="G160" s="6"/>
      <c r="H160" s="6"/>
      <c r="I160" s="26">
        <f>16133705869+870000000</f>
        <v>17003705869</v>
      </c>
      <c r="J160" s="26">
        <f>16133705869+870000000</f>
        <v>17003705869</v>
      </c>
      <c r="K160" s="6"/>
      <c r="L160" s="6"/>
      <c r="M160" s="6"/>
      <c r="N160" s="6"/>
      <c r="O160" s="6"/>
      <c r="P160" s="6"/>
      <c r="Q160" s="6"/>
    </row>
    <row r="161" spans="1:17" x14ac:dyDescent="0.25">
      <c r="A161" s="6"/>
      <c r="B161" s="6"/>
      <c r="C161" s="6"/>
      <c r="D161" s="6"/>
      <c r="E161" s="6"/>
      <c r="F161" s="6"/>
      <c r="G161" s="6"/>
      <c r="H161" s="6"/>
      <c r="I161" s="7"/>
      <c r="J161" s="7"/>
      <c r="K161" s="6"/>
      <c r="L161" s="6"/>
      <c r="M161" s="6"/>
      <c r="N161" s="6"/>
      <c r="O161" s="6"/>
      <c r="P161" s="6"/>
      <c r="Q161" s="6"/>
    </row>
    <row r="162" spans="1:17" x14ac:dyDescent="0.25">
      <c r="A162" s="6"/>
      <c r="B162" s="6"/>
      <c r="C162" s="6"/>
      <c r="D162" s="6"/>
      <c r="E162" s="6"/>
      <c r="F162" s="6"/>
      <c r="G162" s="6"/>
      <c r="H162" s="6"/>
      <c r="I162" s="7"/>
      <c r="J162" s="7"/>
      <c r="K162" s="6"/>
      <c r="L162" s="6"/>
      <c r="M162" s="6"/>
      <c r="N162" s="6"/>
      <c r="O162" s="6"/>
      <c r="P162" s="6"/>
      <c r="Q162" s="6"/>
    </row>
    <row r="163" spans="1:17" x14ac:dyDescent="0.25">
      <c r="A163" s="6"/>
      <c r="B163" s="6"/>
      <c r="C163" s="6"/>
      <c r="D163" s="6"/>
      <c r="E163" s="6"/>
      <c r="F163" s="6"/>
      <c r="G163" s="6"/>
      <c r="H163" s="6"/>
      <c r="I163" s="7"/>
      <c r="J163" s="7"/>
      <c r="K163" s="6"/>
      <c r="L163" s="6"/>
      <c r="M163" s="6"/>
      <c r="N163" s="6"/>
      <c r="O163" s="6"/>
      <c r="P163" s="6"/>
      <c r="Q163" s="6"/>
    </row>
    <row r="164" spans="1:17" x14ac:dyDescent="0.25">
      <c r="A164" s="6"/>
      <c r="B164" s="6"/>
      <c r="C164" s="6"/>
      <c r="D164" s="6"/>
      <c r="E164" s="6"/>
      <c r="F164" s="6"/>
      <c r="G164" s="6"/>
      <c r="H164" s="6"/>
      <c r="I164" s="7"/>
      <c r="J164" s="7"/>
      <c r="K164" s="6"/>
      <c r="L164" s="6"/>
      <c r="M164" s="6"/>
      <c r="N164" s="6"/>
      <c r="O164" s="6"/>
      <c r="P164" s="6"/>
      <c r="Q164" s="6"/>
    </row>
    <row r="165" spans="1:17" x14ac:dyDescent="0.25">
      <c r="A165" s="6"/>
      <c r="B165" s="6"/>
      <c r="C165" s="6"/>
      <c r="D165" s="6"/>
      <c r="E165" s="6"/>
      <c r="F165" s="6"/>
      <c r="G165" s="6"/>
      <c r="H165" s="6"/>
      <c r="I165" s="7"/>
      <c r="J165" s="7"/>
      <c r="K165" s="6"/>
      <c r="L165" s="6"/>
      <c r="M165" s="6"/>
      <c r="N165" s="6"/>
      <c r="O165" s="6"/>
      <c r="P165" s="6"/>
      <c r="Q165" s="6"/>
    </row>
    <row r="166" spans="1:17" x14ac:dyDescent="0.25">
      <c r="A166" s="6"/>
      <c r="B166" s="6"/>
      <c r="C166" s="6"/>
      <c r="D166" s="6"/>
      <c r="E166" s="6"/>
      <c r="F166" s="6"/>
      <c r="G166" s="6"/>
      <c r="H166" s="6"/>
      <c r="I166" s="7"/>
      <c r="J166" s="7"/>
      <c r="K166" s="6"/>
      <c r="L166" s="6"/>
      <c r="M166" s="6"/>
      <c r="N166" s="6"/>
      <c r="O166" s="6"/>
      <c r="P166" s="6"/>
      <c r="Q166" s="6"/>
    </row>
    <row r="167" spans="1:17" x14ac:dyDescent="0.25">
      <c r="A167" s="6"/>
      <c r="B167" s="6"/>
      <c r="C167" s="6"/>
      <c r="D167" s="6"/>
      <c r="E167" s="6"/>
      <c r="F167" s="6"/>
      <c r="G167" s="6"/>
      <c r="H167" s="6"/>
      <c r="I167" s="7"/>
      <c r="J167" s="7"/>
      <c r="K167" s="6"/>
      <c r="L167" s="6"/>
      <c r="M167" s="6"/>
      <c r="N167" s="6"/>
      <c r="O167" s="6"/>
      <c r="P167" s="6"/>
      <c r="Q167" s="6"/>
    </row>
    <row r="168" spans="1:17" x14ac:dyDescent="0.25">
      <c r="A168" s="6"/>
      <c r="B168" s="6"/>
      <c r="C168" s="6"/>
      <c r="D168" s="6"/>
      <c r="E168" s="6"/>
      <c r="F168" s="6"/>
      <c r="G168" s="6"/>
      <c r="H168" s="6"/>
      <c r="I168" s="7"/>
      <c r="J168" s="7"/>
      <c r="K168" s="6"/>
      <c r="L168" s="6"/>
      <c r="M168" s="6"/>
      <c r="N168" s="6"/>
      <c r="O168" s="6"/>
      <c r="P168" s="6"/>
      <c r="Q168" s="6"/>
    </row>
    <row r="169" spans="1:17" x14ac:dyDescent="0.25">
      <c r="A169" s="6"/>
      <c r="B169" s="6"/>
      <c r="C169" s="6"/>
      <c r="D169" s="6"/>
      <c r="E169" s="6"/>
      <c r="F169" s="6"/>
      <c r="G169" s="6"/>
      <c r="H169" s="6"/>
      <c r="I169" s="7"/>
      <c r="J169" s="7"/>
      <c r="K169" s="6"/>
      <c r="L169" s="6"/>
      <c r="M169" s="6"/>
      <c r="N169" s="6"/>
      <c r="O169" s="6"/>
      <c r="P169" s="6"/>
      <c r="Q169" s="6"/>
    </row>
    <row r="170" spans="1:17" x14ac:dyDescent="0.25">
      <c r="A170" s="6"/>
      <c r="B170" s="6"/>
      <c r="C170" s="6"/>
      <c r="D170" s="6"/>
      <c r="E170" s="6"/>
      <c r="F170" s="6"/>
      <c r="G170" s="6"/>
      <c r="H170" s="6"/>
      <c r="I170" s="7"/>
      <c r="J170" s="7"/>
      <c r="K170" s="6"/>
      <c r="L170" s="6"/>
      <c r="M170" s="6"/>
      <c r="N170" s="6"/>
      <c r="O170" s="6"/>
      <c r="P170" s="6"/>
      <c r="Q170" s="6"/>
    </row>
    <row r="171" spans="1:17" x14ac:dyDescent="0.25">
      <c r="A171" s="6"/>
      <c r="B171" s="6"/>
      <c r="C171" s="6"/>
      <c r="D171" s="6"/>
      <c r="E171" s="6"/>
      <c r="F171" s="6"/>
      <c r="G171" s="6"/>
      <c r="H171" s="6"/>
      <c r="I171" s="7"/>
      <c r="J171" s="7"/>
      <c r="K171" s="6"/>
      <c r="L171" s="6"/>
      <c r="M171" s="6"/>
      <c r="N171" s="6"/>
      <c r="O171" s="6"/>
      <c r="P171" s="6"/>
      <c r="Q171" s="6"/>
    </row>
    <row r="172" spans="1:17" x14ac:dyDescent="0.25">
      <c r="A172" s="6"/>
      <c r="B172" s="6"/>
      <c r="C172" s="6"/>
      <c r="D172" s="6"/>
      <c r="E172" s="6"/>
      <c r="F172" s="6"/>
      <c r="G172" s="6"/>
      <c r="H172" s="6"/>
      <c r="I172" s="7"/>
      <c r="J172" s="7"/>
      <c r="K172" s="6"/>
      <c r="L172" s="6"/>
      <c r="M172" s="6"/>
      <c r="N172" s="6"/>
      <c r="O172" s="6"/>
      <c r="P172" s="6"/>
      <c r="Q172" s="6"/>
    </row>
    <row r="173" spans="1:17" x14ac:dyDescent="0.25">
      <c r="A173" s="6"/>
      <c r="B173" s="6"/>
      <c r="C173" s="6"/>
      <c r="D173" s="6"/>
      <c r="E173" s="6"/>
      <c r="F173" s="6"/>
      <c r="G173" s="6"/>
      <c r="H173" s="6"/>
      <c r="I173" s="7"/>
      <c r="J173" s="7"/>
      <c r="K173" s="6"/>
      <c r="L173" s="6"/>
      <c r="M173" s="6"/>
      <c r="N173" s="6"/>
      <c r="O173" s="6"/>
      <c r="P173" s="6"/>
      <c r="Q173" s="6"/>
    </row>
    <row r="174" spans="1:17" x14ac:dyDescent="0.25">
      <c r="A174" s="6"/>
      <c r="B174" s="6"/>
      <c r="C174" s="6"/>
      <c r="D174" s="6"/>
      <c r="E174" s="6"/>
      <c r="F174" s="6"/>
      <c r="G174" s="6"/>
      <c r="H174" s="6"/>
      <c r="I174" s="7"/>
      <c r="J174" s="7"/>
      <c r="K174" s="6"/>
      <c r="L174" s="6"/>
      <c r="M174" s="6"/>
      <c r="N174" s="6"/>
      <c r="O174" s="6"/>
      <c r="P174" s="6"/>
      <c r="Q174" s="6"/>
    </row>
    <row r="175" spans="1:17" x14ac:dyDescent="0.25">
      <c r="A175" s="6"/>
      <c r="B175" s="6"/>
      <c r="C175" s="6"/>
      <c r="D175" s="6"/>
      <c r="E175" s="6"/>
      <c r="F175" s="6"/>
      <c r="G175" s="6"/>
      <c r="H175" s="6"/>
      <c r="I175" s="7"/>
      <c r="J175" s="7"/>
      <c r="K175" s="6"/>
      <c r="L175" s="6"/>
      <c r="M175" s="6"/>
      <c r="N175" s="6"/>
      <c r="O175" s="6"/>
      <c r="P175" s="6"/>
      <c r="Q175" s="6"/>
    </row>
    <row r="176" spans="1:17" x14ac:dyDescent="0.25">
      <c r="A176" s="6"/>
      <c r="B176" s="6"/>
      <c r="C176" s="6"/>
      <c r="D176" s="6"/>
      <c r="E176" s="6"/>
      <c r="F176" s="6"/>
      <c r="G176" s="6"/>
      <c r="H176" s="6"/>
      <c r="I176" s="7"/>
      <c r="J176" s="7"/>
      <c r="K176" s="6"/>
      <c r="L176" s="6"/>
      <c r="M176" s="6"/>
      <c r="N176" s="6"/>
      <c r="O176" s="6"/>
      <c r="P176" s="6"/>
      <c r="Q176" s="6"/>
    </row>
    <row r="177" spans="1:17" x14ac:dyDescent="0.25">
      <c r="A177" s="6"/>
      <c r="B177" s="6"/>
      <c r="C177" s="6"/>
      <c r="D177" s="6"/>
      <c r="E177" s="6"/>
      <c r="F177" s="6"/>
      <c r="G177" s="6"/>
      <c r="H177" s="6"/>
      <c r="I177" s="7"/>
      <c r="J177" s="7"/>
      <c r="K177" s="6"/>
      <c r="L177" s="6"/>
      <c r="M177" s="6"/>
      <c r="N177" s="6"/>
      <c r="O177" s="6"/>
      <c r="P177" s="6"/>
      <c r="Q177" s="6"/>
    </row>
    <row r="178" spans="1:17" x14ac:dyDescent="0.25">
      <c r="A178" s="6"/>
      <c r="B178" s="6"/>
      <c r="C178" s="6"/>
      <c r="D178" s="6"/>
      <c r="E178" s="6"/>
      <c r="F178" s="6"/>
      <c r="G178" s="6"/>
      <c r="H178" s="6"/>
      <c r="I178" s="7"/>
      <c r="J178" s="7"/>
      <c r="K178" s="6"/>
      <c r="L178" s="6"/>
      <c r="M178" s="6"/>
      <c r="N178" s="6"/>
      <c r="O178" s="6"/>
      <c r="P178" s="6"/>
      <c r="Q178" s="6"/>
    </row>
    <row r="179" spans="1:17" x14ac:dyDescent="0.25">
      <c r="A179" s="6"/>
      <c r="B179" s="6"/>
      <c r="C179" s="6"/>
      <c r="D179" s="6"/>
      <c r="E179" s="6"/>
      <c r="F179" s="6"/>
      <c r="G179" s="6"/>
      <c r="H179" s="6"/>
      <c r="I179" s="7"/>
      <c r="J179" s="7"/>
      <c r="K179" s="6"/>
      <c r="L179" s="6"/>
      <c r="M179" s="6"/>
      <c r="N179" s="6"/>
      <c r="O179" s="6"/>
      <c r="P179" s="6"/>
      <c r="Q179" s="6"/>
    </row>
    <row r="180" spans="1:17" x14ac:dyDescent="0.25">
      <c r="A180" s="6"/>
      <c r="B180" s="6"/>
      <c r="C180" s="6"/>
      <c r="D180" s="6"/>
      <c r="E180" s="6"/>
      <c r="F180" s="6"/>
      <c r="G180" s="6"/>
      <c r="H180" s="6"/>
      <c r="I180" s="7"/>
      <c r="J180" s="7"/>
      <c r="K180" s="6"/>
      <c r="L180" s="6"/>
      <c r="M180" s="6"/>
      <c r="N180" s="6"/>
      <c r="O180" s="6"/>
      <c r="P180" s="6"/>
      <c r="Q180" s="6"/>
    </row>
    <row r="181" spans="1:17" x14ac:dyDescent="0.25">
      <c r="A181" s="6"/>
      <c r="B181" s="6"/>
      <c r="C181" s="6"/>
      <c r="D181" s="6"/>
      <c r="E181" s="6"/>
      <c r="F181" s="6"/>
      <c r="G181" s="6"/>
      <c r="H181" s="6"/>
      <c r="I181" s="7"/>
      <c r="J181" s="7"/>
      <c r="K181" s="6"/>
      <c r="L181" s="6"/>
      <c r="M181" s="6"/>
      <c r="N181" s="6"/>
      <c r="O181" s="6"/>
      <c r="P181" s="6"/>
      <c r="Q181" s="6"/>
    </row>
    <row r="182" spans="1:17" x14ac:dyDescent="0.25">
      <c r="A182" s="6"/>
      <c r="B182" s="6"/>
      <c r="C182" s="6"/>
      <c r="D182" s="6"/>
      <c r="E182" s="6"/>
      <c r="F182" s="6"/>
      <c r="G182" s="6"/>
      <c r="H182" s="6"/>
      <c r="I182" s="7"/>
      <c r="J182" s="7"/>
      <c r="K182" s="6"/>
      <c r="L182" s="6"/>
      <c r="M182" s="6"/>
      <c r="N182" s="6"/>
      <c r="O182" s="6"/>
      <c r="P182" s="6"/>
      <c r="Q182" s="6"/>
    </row>
    <row r="183" spans="1:17" x14ac:dyDescent="0.25">
      <c r="A183" s="6"/>
      <c r="B183" s="6"/>
      <c r="C183" s="6"/>
      <c r="D183" s="6"/>
      <c r="E183" s="6"/>
      <c r="F183" s="6"/>
      <c r="G183" s="6"/>
      <c r="H183" s="6"/>
      <c r="I183" s="7"/>
      <c r="J183" s="7"/>
      <c r="K183" s="6"/>
      <c r="L183" s="6"/>
      <c r="M183" s="6"/>
      <c r="N183" s="6"/>
      <c r="O183" s="6"/>
      <c r="P183" s="6"/>
      <c r="Q183" s="6"/>
    </row>
    <row r="184" spans="1:17" x14ac:dyDescent="0.25">
      <c r="A184" s="6"/>
      <c r="B184" s="6"/>
      <c r="C184" s="6"/>
      <c r="D184" s="6"/>
      <c r="E184" s="6"/>
      <c r="F184" s="6"/>
      <c r="G184" s="6"/>
      <c r="H184" s="6"/>
      <c r="I184" s="7"/>
      <c r="J184" s="7"/>
      <c r="K184" s="6"/>
      <c r="L184" s="6"/>
      <c r="M184" s="6"/>
      <c r="N184" s="6"/>
      <c r="O184" s="6"/>
      <c r="P184" s="6"/>
      <c r="Q184" s="6"/>
    </row>
    <row r="185" spans="1:17" x14ac:dyDescent="0.25">
      <c r="A185" s="6"/>
      <c r="B185" s="6"/>
      <c r="C185" s="6"/>
      <c r="D185" s="6"/>
      <c r="E185" s="6"/>
      <c r="F185" s="6"/>
      <c r="G185" s="6"/>
      <c r="H185" s="6"/>
      <c r="I185" s="7"/>
      <c r="J185" s="7"/>
      <c r="K185" s="6"/>
      <c r="L185" s="6"/>
      <c r="M185" s="6"/>
      <c r="N185" s="6"/>
      <c r="O185" s="6"/>
      <c r="P185" s="6"/>
      <c r="Q185" s="6"/>
    </row>
    <row r="186" spans="1:17" x14ac:dyDescent="0.25">
      <c r="A186" s="6"/>
      <c r="B186" s="6"/>
      <c r="C186" s="6"/>
      <c r="D186" s="6"/>
      <c r="E186" s="6"/>
      <c r="F186" s="6"/>
      <c r="G186" s="6"/>
      <c r="H186" s="6"/>
      <c r="I186" s="7"/>
      <c r="J186" s="7"/>
      <c r="K186" s="6"/>
      <c r="L186" s="6"/>
      <c r="M186" s="6"/>
      <c r="N186" s="6"/>
      <c r="O186" s="6"/>
      <c r="P186" s="6"/>
      <c r="Q186" s="6"/>
    </row>
    <row r="187" spans="1:17" x14ac:dyDescent="0.25">
      <c r="A187" s="6"/>
      <c r="B187" s="6"/>
      <c r="C187" s="6"/>
      <c r="D187" s="6"/>
      <c r="E187" s="6"/>
      <c r="F187" s="6"/>
      <c r="G187" s="6"/>
      <c r="H187" s="6"/>
      <c r="I187" s="7"/>
      <c r="J187" s="7"/>
      <c r="K187" s="6"/>
      <c r="L187" s="6"/>
      <c r="M187" s="6"/>
      <c r="N187" s="6"/>
      <c r="O187" s="6"/>
      <c r="P187" s="6"/>
      <c r="Q187" s="6"/>
    </row>
    <row r="188" spans="1:17" x14ac:dyDescent="0.25">
      <c r="A188" s="6"/>
      <c r="B188" s="6"/>
      <c r="C188" s="6"/>
      <c r="D188" s="6"/>
      <c r="E188" s="6"/>
      <c r="F188" s="6"/>
      <c r="G188" s="6"/>
      <c r="H188" s="6"/>
      <c r="I188" s="7"/>
      <c r="J188" s="7"/>
      <c r="K188" s="6"/>
      <c r="L188" s="6"/>
      <c r="M188" s="6"/>
      <c r="N188" s="6"/>
      <c r="O188" s="6"/>
      <c r="P188" s="6"/>
      <c r="Q188" s="6"/>
    </row>
    <row r="189" spans="1:17" x14ac:dyDescent="0.25">
      <c r="A189" s="6"/>
      <c r="B189" s="6"/>
      <c r="C189" s="6"/>
      <c r="D189" s="6"/>
      <c r="E189" s="6"/>
      <c r="F189" s="6"/>
      <c r="G189" s="6"/>
      <c r="H189" s="6"/>
      <c r="I189" s="7"/>
      <c r="J189" s="7"/>
      <c r="K189" s="6"/>
      <c r="L189" s="6"/>
      <c r="M189" s="6"/>
      <c r="N189" s="6"/>
      <c r="O189" s="6"/>
      <c r="P189" s="6"/>
      <c r="Q189" s="6"/>
    </row>
    <row r="190" spans="1:17" x14ac:dyDescent="0.25">
      <c r="A190" s="6"/>
      <c r="B190" s="6"/>
      <c r="C190" s="6"/>
      <c r="D190" s="6"/>
      <c r="E190" s="6"/>
      <c r="F190" s="6"/>
      <c r="G190" s="6"/>
      <c r="H190" s="6"/>
      <c r="I190" s="7"/>
      <c r="J190" s="7"/>
      <c r="K190" s="6"/>
      <c r="L190" s="6"/>
      <c r="M190" s="6"/>
      <c r="N190" s="6"/>
      <c r="O190" s="6"/>
      <c r="P190" s="6"/>
      <c r="Q190" s="6"/>
    </row>
    <row r="191" spans="1:17" x14ac:dyDescent="0.25">
      <c r="A191" s="6"/>
      <c r="B191" s="6"/>
      <c r="C191" s="6"/>
      <c r="D191" s="6"/>
      <c r="E191" s="6"/>
      <c r="F191" s="6"/>
      <c r="G191" s="6"/>
      <c r="H191" s="6"/>
      <c r="I191" s="7"/>
      <c r="J191" s="7"/>
      <c r="K191" s="6"/>
      <c r="L191" s="6"/>
      <c r="M191" s="6"/>
      <c r="N191" s="6"/>
      <c r="O191" s="6"/>
      <c r="P191" s="6"/>
      <c r="Q191" s="6"/>
    </row>
    <row r="192" spans="1:17" x14ac:dyDescent="0.25">
      <c r="A192" s="6"/>
      <c r="B192" s="6"/>
      <c r="C192" s="6"/>
      <c r="D192" s="6"/>
      <c r="E192" s="6"/>
      <c r="F192" s="6"/>
      <c r="G192" s="6"/>
      <c r="H192" s="6"/>
      <c r="I192" s="7"/>
      <c r="J192" s="7"/>
      <c r="K192" s="6"/>
      <c r="L192" s="6"/>
      <c r="M192" s="6"/>
      <c r="N192" s="6"/>
      <c r="O192" s="6"/>
      <c r="P192" s="6"/>
      <c r="Q192" s="6"/>
    </row>
    <row r="193" spans="1:17" x14ac:dyDescent="0.25">
      <c r="A193" s="6"/>
      <c r="B193" s="6"/>
      <c r="C193" s="6"/>
      <c r="D193" s="6"/>
      <c r="E193" s="6"/>
      <c r="F193" s="6"/>
      <c r="G193" s="6"/>
      <c r="H193" s="6"/>
      <c r="I193" s="7"/>
      <c r="J193" s="7"/>
      <c r="K193" s="6"/>
      <c r="L193" s="6"/>
      <c r="M193" s="6"/>
      <c r="N193" s="6"/>
      <c r="O193" s="6"/>
      <c r="P193" s="6"/>
      <c r="Q193" s="6"/>
    </row>
    <row r="194" spans="1:17" x14ac:dyDescent="0.25">
      <c r="A194" s="6"/>
      <c r="B194" s="6"/>
      <c r="C194" s="6"/>
      <c r="D194" s="6"/>
      <c r="E194" s="6"/>
      <c r="F194" s="6"/>
      <c r="G194" s="6"/>
      <c r="H194" s="6"/>
      <c r="I194" s="7"/>
      <c r="J194" s="7"/>
      <c r="K194" s="6"/>
      <c r="L194" s="6"/>
      <c r="M194" s="6"/>
      <c r="N194" s="6"/>
      <c r="O194" s="6"/>
      <c r="P194" s="6"/>
      <c r="Q194" s="6"/>
    </row>
    <row r="195" spans="1:17" x14ac:dyDescent="0.25">
      <c r="A195" s="6"/>
      <c r="B195" s="6"/>
      <c r="C195" s="6"/>
      <c r="D195" s="6"/>
      <c r="E195" s="6"/>
      <c r="F195" s="6"/>
      <c r="G195" s="6"/>
      <c r="H195" s="6"/>
      <c r="I195" s="7"/>
      <c r="J195" s="7"/>
      <c r="K195" s="6"/>
      <c r="L195" s="6"/>
      <c r="M195" s="6"/>
      <c r="N195" s="6"/>
      <c r="O195" s="6"/>
      <c r="P195" s="6"/>
      <c r="Q195" s="6"/>
    </row>
    <row r="196" spans="1:17" x14ac:dyDescent="0.25">
      <c r="A196" s="6"/>
      <c r="B196" s="6"/>
      <c r="C196" s="6"/>
      <c r="D196" s="6"/>
      <c r="E196" s="6"/>
      <c r="F196" s="6"/>
      <c r="G196" s="6"/>
      <c r="H196" s="6"/>
      <c r="I196" s="7"/>
      <c r="J196" s="7"/>
      <c r="K196" s="6"/>
      <c r="L196" s="6"/>
      <c r="M196" s="6"/>
      <c r="N196" s="6"/>
      <c r="O196" s="6"/>
      <c r="P196" s="6"/>
      <c r="Q196" s="6"/>
    </row>
    <row r="197" spans="1:17" x14ac:dyDescent="0.25">
      <c r="A197" s="6"/>
      <c r="B197" s="6"/>
      <c r="C197" s="6"/>
      <c r="D197" s="6"/>
      <c r="E197" s="6"/>
      <c r="F197" s="6"/>
      <c r="G197" s="6"/>
      <c r="H197" s="6"/>
      <c r="I197" s="7"/>
      <c r="J197" s="7"/>
      <c r="K197" s="6"/>
      <c r="L197" s="6"/>
      <c r="M197" s="6"/>
      <c r="N197" s="6"/>
      <c r="O197" s="6"/>
      <c r="P197" s="6"/>
      <c r="Q197" s="6"/>
    </row>
    <row r="198" spans="1:17" x14ac:dyDescent="0.25">
      <c r="A198" s="6"/>
      <c r="B198" s="6"/>
      <c r="C198" s="6"/>
      <c r="D198" s="6"/>
      <c r="E198" s="6"/>
      <c r="F198" s="6"/>
      <c r="G198" s="6"/>
      <c r="H198" s="6"/>
      <c r="I198" s="7"/>
      <c r="J198" s="7"/>
      <c r="K198" s="6"/>
      <c r="L198" s="6"/>
      <c r="M198" s="6"/>
      <c r="N198" s="6"/>
      <c r="O198" s="6"/>
      <c r="P198" s="6"/>
      <c r="Q198" s="6"/>
    </row>
    <row r="199" spans="1:17" x14ac:dyDescent="0.25">
      <c r="A199" s="6"/>
      <c r="B199" s="6"/>
      <c r="C199" s="6"/>
      <c r="D199" s="6"/>
      <c r="E199" s="6"/>
      <c r="F199" s="6"/>
      <c r="G199" s="6"/>
      <c r="H199" s="6"/>
      <c r="I199" s="7"/>
      <c r="J199" s="7"/>
      <c r="K199" s="6"/>
      <c r="L199" s="6"/>
      <c r="M199" s="6"/>
      <c r="N199" s="6"/>
      <c r="O199" s="6"/>
      <c r="P199" s="6"/>
      <c r="Q199" s="6"/>
    </row>
    <row r="200" spans="1:17" x14ac:dyDescent="0.25">
      <c r="A200" s="6"/>
      <c r="B200" s="6"/>
      <c r="C200" s="6"/>
      <c r="D200" s="6"/>
      <c r="E200" s="6"/>
      <c r="F200" s="6"/>
      <c r="G200" s="6"/>
      <c r="H200" s="6"/>
      <c r="I200" s="7"/>
      <c r="J200" s="7"/>
      <c r="K200" s="6"/>
      <c r="L200" s="6"/>
      <c r="M200" s="6"/>
      <c r="N200" s="6"/>
      <c r="O200" s="6"/>
      <c r="P200" s="6"/>
      <c r="Q200" s="6"/>
    </row>
    <row r="201" spans="1:17" x14ac:dyDescent="0.25">
      <c r="A201" s="6"/>
      <c r="B201" s="6"/>
      <c r="C201" s="6"/>
      <c r="D201" s="6"/>
      <c r="E201" s="6"/>
      <c r="F201" s="6"/>
      <c r="G201" s="6"/>
      <c r="H201" s="6"/>
      <c r="I201" s="7"/>
      <c r="J201" s="7"/>
      <c r="K201" s="6"/>
      <c r="L201" s="6"/>
      <c r="M201" s="6"/>
      <c r="N201" s="6"/>
      <c r="O201" s="6"/>
      <c r="P201" s="6"/>
      <c r="Q201" s="6"/>
    </row>
    <row r="202" spans="1:17" x14ac:dyDescent="0.25">
      <c r="A202" s="6"/>
      <c r="B202" s="6"/>
      <c r="C202" s="6"/>
      <c r="D202" s="6"/>
      <c r="E202" s="6"/>
      <c r="F202" s="6"/>
      <c r="G202" s="6"/>
      <c r="H202" s="6"/>
      <c r="I202" s="7"/>
      <c r="J202" s="7"/>
      <c r="K202" s="6"/>
      <c r="L202" s="6"/>
      <c r="M202" s="6"/>
      <c r="N202" s="6"/>
      <c r="O202" s="6"/>
      <c r="P202" s="6"/>
      <c r="Q202" s="6"/>
    </row>
    <row r="203" spans="1:17" x14ac:dyDescent="0.25">
      <c r="A203" s="6"/>
      <c r="B203" s="6"/>
      <c r="C203" s="6"/>
      <c r="D203" s="6"/>
      <c r="E203" s="6"/>
      <c r="F203" s="6"/>
      <c r="G203" s="6"/>
      <c r="H203" s="6"/>
      <c r="I203" s="7"/>
      <c r="J203" s="7"/>
      <c r="K203" s="6"/>
      <c r="L203" s="6"/>
      <c r="M203" s="6"/>
      <c r="N203" s="6"/>
      <c r="O203" s="6"/>
      <c r="P203" s="6"/>
      <c r="Q203" s="6"/>
    </row>
    <row r="204" spans="1:17" x14ac:dyDescent="0.25">
      <c r="A204" s="6"/>
      <c r="B204" s="6"/>
      <c r="C204" s="6"/>
      <c r="D204" s="6"/>
      <c r="E204" s="6"/>
      <c r="F204" s="6"/>
      <c r="G204" s="6"/>
      <c r="H204" s="6"/>
      <c r="I204" s="7"/>
      <c r="J204" s="7"/>
      <c r="K204" s="6"/>
      <c r="L204" s="6"/>
      <c r="M204" s="6"/>
      <c r="N204" s="6"/>
      <c r="O204" s="6"/>
      <c r="P204" s="6"/>
      <c r="Q204" s="6"/>
    </row>
    <row r="205" spans="1:17" x14ac:dyDescent="0.25">
      <c r="A205" s="6"/>
      <c r="B205" s="6"/>
      <c r="C205" s="6"/>
      <c r="D205" s="6"/>
      <c r="E205" s="6"/>
      <c r="F205" s="6"/>
      <c r="G205" s="6"/>
      <c r="H205" s="6"/>
      <c r="I205" s="7"/>
      <c r="J205" s="7"/>
      <c r="K205" s="6"/>
      <c r="L205" s="6"/>
      <c r="M205" s="6"/>
      <c r="N205" s="6"/>
      <c r="O205" s="6"/>
      <c r="P205" s="6"/>
      <c r="Q205" s="6"/>
    </row>
    <row r="206" spans="1:17" x14ac:dyDescent="0.25">
      <c r="A206" s="6"/>
      <c r="B206" s="6"/>
      <c r="C206" s="6"/>
      <c r="D206" s="6"/>
      <c r="E206" s="6"/>
      <c r="F206" s="6"/>
      <c r="G206" s="6"/>
      <c r="H206" s="6"/>
      <c r="I206" s="7"/>
      <c r="J206" s="7"/>
      <c r="K206" s="6"/>
      <c r="L206" s="6"/>
      <c r="M206" s="6"/>
      <c r="N206" s="6"/>
      <c r="O206" s="6"/>
      <c r="P206" s="6"/>
      <c r="Q206" s="6"/>
    </row>
    <row r="207" spans="1:17" x14ac:dyDescent="0.25">
      <c r="A207" s="6"/>
      <c r="B207" s="6"/>
      <c r="C207" s="6"/>
      <c r="D207" s="6"/>
      <c r="E207" s="6"/>
      <c r="F207" s="6"/>
      <c r="G207" s="6"/>
      <c r="H207" s="6"/>
      <c r="I207" s="7"/>
      <c r="J207" s="7"/>
      <c r="K207" s="6"/>
      <c r="L207" s="6"/>
      <c r="M207" s="6"/>
      <c r="N207" s="6"/>
      <c r="O207" s="6"/>
      <c r="P207" s="6"/>
      <c r="Q207" s="6"/>
    </row>
    <row r="208" spans="1:17" x14ac:dyDescent="0.25">
      <c r="A208" s="6"/>
      <c r="B208" s="6"/>
      <c r="C208" s="6"/>
      <c r="D208" s="6"/>
      <c r="E208" s="6"/>
      <c r="F208" s="6"/>
      <c r="G208" s="6"/>
      <c r="H208" s="6"/>
      <c r="I208" s="7"/>
      <c r="J208" s="7"/>
      <c r="K208" s="6"/>
      <c r="L208" s="6"/>
      <c r="M208" s="6"/>
      <c r="N208" s="6"/>
      <c r="O208" s="6"/>
      <c r="P208" s="6"/>
      <c r="Q208" s="6"/>
    </row>
    <row r="209" spans="1:17" x14ac:dyDescent="0.25">
      <c r="A209" s="6"/>
      <c r="B209" s="6"/>
      <c r="C209" s="6"/>
      <c r="D209" s="6"/>
      <c r="E209" s="6"/>
      <c r="F209" s="6"/>
      <c r="G209" s="6"/>
      <c r="H209" s="6"/>
      <c r="I209" s="7"/>
      <c r="J209" s="7"/>
      <c r="K209" s="6"/>
      <c r="L209" s="6"/>
      <c r="M209" s="6"/>
      <c r="N209" s="6"/>
      <c r="O209" s="6"/>
      <c r="P209" s="6"/>
      <c r="Q209" s="6"/>
    </row>
    <row r="210" spans="1:17" x14ac:dyDescent="0.25">
      <c r="A210" s="6"/>
      <c r="B210" s="6"/>
      <c r="C210" s="6"/>
      <c r="D210" s="6"/>
      <c r="E210" s="6"/>
      <c r="F210" s="6"/>
      <c r="G210" s="6"/>
      <c r="H210" s="6"/>
      <c r="I210" s="7"/>
      <c r="J210" s="7"/>
      <c r="K210" s="6"/>
      <c r="L210" s="6"/>
      <c r="M210" s="6"/>
      <c r="N210" s="6"/>
      <c r="O210" s="6"/>
      <c r="P210" s="6"/>
      <c r="Q210" s="6"/>
    </row>
    <row r="211" spans="1:17" x14ac:dyDescent="0.25">
      <c r="A211" s="6"/>
      <c r="B211" s="6"/>
      <c r="C211" s="6"/>
      <c r="D211" s="6"/>
      <c r="E211" s="6"/>
      <c r="F211" s="6"/>
      <c r="G211" s="6"/>
      <c r="H211" s="6"/>
      <c r="I211" s="7"/>
      <c r="J211" s="7"/>
      <c r="K211" s="6"/>
      <c r="L211" s="6"/>
      <c r="M211" s="6"/>
      <c r="N211" s="6"/>
      <c r="O211" s="6"/>
      <c r="P211" s="6"/>
      <c r="Q211" s="6"/>
    </row>
    <row r="212" spans="1:17" x14ac:dyDescent="0.25">
      <c r="A212" s="6"/>
      <c r="B212" s="6"/>
      <c r="C212" s="6"/>
      <c r="D212" s="6"/>
      <c r="E212" s="6"/>
      <c r="F212" s="6"/>
      <c r="G212" s="6"/>
      <c r="H212" s="6"/>
      <c r="I212" s="7"/>
      <c r="J212" s="7"/>
      <c r="K212" s="6"/>
      <c r="L212" s="6"/>
      <c r="M212" s="6"/>
      <c r="N212" s="6"/>
      <c r="O212" s="6"/>
      <c r="P212" s="6"/>
      <c r="Q212" s="6"/>
    </row>
    <row r="213" spans="1:17" x14ac:dyDescent="0.25">
      <c r="A213" s="6"/>
      <c r="B213" s="6"/>
      <c r="C213" s="6"/>
      <c r="D213" s="6"/>
      <c r="E213" s="6"/>
      <c r="F213" s="6"/>
      <c r="G213" s="6"/>
      <c r="H213" s="6"/>
      <c r="I213" s="7"/>
      <c r="J213" s="7"/>
      <c r="K213" s="6"/>
      <c r="L213" s="6"/>
      <c r="M213" s="6"/>
      <c r="N213" s="6"/>
      <c r="O213" s="6"/>
      <c r="P213" s="6"/>
      <c r="Q213" s="6"/>
    </row>
    <row r="214" spans="1:17" x14ac:dyDescent="0.25">
      <c r="A214" s="6"/>
      <c r="B214" s="6"/>
      <c r="C214" s="6"/>
      <c r="D214" s="6"/>
      <c r="E214" s="6"/>
      <c r="F214" s="6"/>
      <c r="G214" s="6"/>
      <c r="H214" s="6"/>
      <c r="I214" s="7"/>
      <c r="J214" s="7"/>
      <c r="K214" s="6"/>
      <c r="L214" s="6"/>
      <c r="M214" s="6"/>
      <c r="N214" s="6"/>
      <c r="O214" s="6"/>
      <c r="P214" s="6"/>
      <c r="Q214" s="6"/>
    </row>
    <row r="215" spans="1:17" x14ac:dyDescent="0.25">
      <c r="A215" s="6"/>
      <c r="B215" s="6"/>
      <c r="C215" s="6"/>
      <c r="D215" s="6"/>
      <c r="E215" s="6"/>
      <c r="F215" s="6"/>
      <c r="G215" s="6"/>
      <c r="H215" s="6"/>
      <c r="I215" s="7"/>
      <c r="J215" s="7"/>
      <c r="K215" s="6"/>
      <c r="L215" s="6"/>
      <c r="M215" s="6"/>
      <c r="N215" s="6"/>
      <c r="O215" s="6"/>
      <c r="P215" s="6"/>
      <c r="Q215" s="6"/>
    </row>
    <row r="216" spans="1:17" x14ac:dyDescent="0.25">
      <c r="A216" s="6"/>
      <c r="B216" s="6"/>
      <c r="C216" s="6"/>
      <c r="D216" s="6"/>
      <c r="E216" s="6"/>
      <c r="F216" s="6"/>
      <c r="G216" s="6"/>
      <c r="H216" s="6"/>
      <c r="I216" s="7"/>
      <c r="J216" s="7"/>
      <c r="K216" s="6"/>
      <c r="L216" s="6"/>
      <c r="M216" s="6"/>
      <c r="N216" s="6"/>
      <c r="O216" s="6"/>
      <c r="P216" s="6"/>
      <c r="Q216" s="6"/>
    </row>
    <row r="217" spans="1:17" x14ac:dyDescent="0.25">
      <c r="A217" s="6"/>
      <c r="B217" s="6"/>
      <c r="C217" s="6"/>
      <c r="D217" s="6"/>
      <c r="E217" s="6"/>
      <c r="F217" s="6"/>
      <c r="G217" s="6"/>
      <c r="H217" s="6"/>
      <c r="I217" s="7"/>
      <c r="J217" s="7"/>
      <c r="K217" s="6"/>
      <c r="L217" s="6"/>
      <c r="M217" s="6"/>
      <c r="N217" s="6"/>
      <c r="O217" s="6"/>
      <c r="P217" s="6"/>
      <c r="Q217" s="6"/>
    </row>
    <row r="218" spans="1:17" x14ac:dyDescent="0.25">
      <c r="A218" s="6"/>
      <c r="B218" s="6"/>
      <c r="C218" s="6"/>
      <c r="D218" s="6"/>
      <c r="E218" s="6"/>
      <c r="F218" s="6"/>
      <c r="G218" s="6"/>
      <c r="H218" s="6"/>
      <c r="I218" s="7"/>
      <c r="J218" s="7"/>
      <c r="K218" s="6"/>
      <c r="L218" s="6"/>
      <c r="M218" s="6"/>
      <c r="N218" s="6"/>
      <c r="O218" s="6"/>
      <c r="P218" s="6"/>
      <c r="Q218" s="6"/>
    </row>
    <row r="219" spans="1:17" x14ac:dyDescent="0.25">
      <c r="A219" s="6"/>
      <c r="B219" s="6"/>
      <c r="C219" s="6"/>
      <c r="D219" s="6"/>
      <c r="E219" s="6"/>
      <c r="F219" s="6"/>
      <c r="G219" s="6"/>
      <c r="H219" s="6"/>
      <c r="I219" s="7"/>
      <c r="J219" s="7"/>
      <c r="K219" s="6"/>
      <c r="L219" s="6"/>
      <c r="M219" s="6"/>
      <c r="N219" s="6"/>
      <c r="O219" s="6"/>
      <c r="P219" s="6"/>
      <c r="Q219" s="6"/>
    </row>
    <row r="220" spans="1:17" x14ac:dyDescent="0.25">
      <c r="A220" s="6"/>
      <c r="B220" s="6"/>
      <c r="C220" s="6"/>
      <c r="D220" s="6"/>
      <c r="E220" s="6"/>
      <c r="F220" s="6"/>
      <c r="G220" s="6"/>
      <c r="H220" s="6"/>
      <c r="I220" s="7"/>
      <c r="J220" s="7"/>
      <c r="K220" s="6"/>
      <c r="L220" s="6"/>
      <c r="M220" s="6"/>
      <c r="N220" s="6"/>
      <c r="O220" s="6"/>
      <c r="P220" s="6"/>
      <c r="Q220" s="6"/>
    </row>
    <row r="221" spans="1:17" x14ac:dyDescent="0.25">
      <c r="A221" s="6"/>
      <c r="B221" s="6"/>
      <c r="C221" s="6"/>
      <c r="D221" s="6"/>
      <c r="E221" s="6"/>
      <c r="F221" s="6"/>
      <c r="G221" s="6"/>
      <c r="H221" s="6"/>
      <c r="I221" s="7"/>
      <c r="J221" s="7"/>
      <c r="K221" s="6"/>
      <c r="L221" s="6"/>
      <c r="M221" s="6"/>
      <c r="N221" s="6"/>
      <c r="O221" s="6"/>
      <c r="P221" s="6"/>
      <c r="Q221" s="6"/>
    </row>
    <row r="222" spans="1:17" x14ac:dyDescent="0.25">
      <c r="A222" s="6"/>
      <c r="B222" s="6"/>
      <c r="C222" s="6"/>
      <c r="D222" s="6"/>
      <c r="E222" s="6"/>
      <c r="F222" s="6"/>
      <c r="G222" s="6"/>
      <c r="H222" s="6"/>
      <c r="I222" s="7"/>
      <c r="J222" s="7"/>
      <c r="K222" s="6"/>
      <c r="L222" s="6"/>
      <c r="M222" s="6"/>
      <c r="N222" s="6"/>
      <c r="O222" s="6"/>
      <c r="P222" s="6"/>
      <c r="Q222" s="6"/>
    </row>
    <row r="223" spans="1:17" x14ac:dyDescent="0.25">
      <c r="A223" s="6"/>
      <c r="B223" s="6"/>
      <c r="C223" s="6"/>
      <c r="D223" s="6"/>
      <c r="E223" s="6"/>
      <c r="F223" s="6"/>
      <c r="G223" s="6"/>
      <c r="H223" s="6"/>
      <c r="I223" s="7"/>
      <c r="J223" s="7"/>
      <c r="K223" s="6"/>
      <c r="L223" s="6"/>
      <c r="M223" s="6"/>
      <c r="N223" s="6"/>
      <c r="O223" s="6"/>
      <c r="P223" s="6"/>
      <c r="Q223" s="6"/>
    </row>
    <row r="224" spans="1:17" x14ac:dyDescent="0.25">
      <c r="A224" s="6"/>
      <c r="B224" s="6"/>
      <c r="C224" s="6"/>
      <c r="D224" s="6"/>
      <c r="E224" s="6"/>
      <c r="F224" s="6"/>
      <c r="G224" s="6"/>
      <c r="H224" s="6"/>
      <c r="I224" s="7"/>
      <c r="J224" s="7"/>
      <c r="K224" s="6"/>
      <c r="L224" s="6"/>
      <c r="M224" s="6"/>
      <c r="N224" s="6"/>
      <c r="O224" s="6"/>
      <c r="P224" s="6"/>
      <c r="Q224" s="6"/>
    </row>
    <row r="225" spans="1:17" x14ac:dyDescent="0.25">
      <c r="A225" s="6"/>
      <c r="B225" s="6"/>
      <c r="C225" s="6"/>
      <c r="D225" s="6"/>
      <c r="E225" s="6"/>
      <c r="F225" s="6"/>
      <c r="G225" s="6"/>
      <c r="H225" s="6"/>
      <c r="I225" s="7"/>
      <c r="J225" s="7"/>
      <c r="K225" s="6"/>
      <c r="L225" s="6"/>
      <c r="M225" s="6"/>
      <c r="N225" s="6"/>
      <c r="O225" s="6"/>
      <c r="P225" s="6"/>
      <c r="Q225" s="6"/>
    </row>
    <row r="226" spans="1:17" x14ac:dyDescent="0.25">
      <c r="A226" s="6"/>
      <c r="B226" s="6"/>
      <c r="C226" s="6"/>
      <c r="D226" s="6"/>
      <c r="E226" s="6"/>
      <c r="F226" s="6"/>
      <c r="G226" s="6"/>
      <c r="H226" s="6"/>
      <c r="I226" s="7"/>
      <c r="J226" s="7"/>
      <c r="K226" s="6"/>
      <c r="L226" s="6"/>
      <c r="M226" s="6"/>
      <c r="N226" s="6"/>
      <c r="O226" s="6"/>
      <c r="P226" s="6"/>
      <c r="Q226" s="6"/>
    </row>
    <row r="227" spans="1:17" x14ac:dyDescent="0.25">
      <c r="A227" s="6"/>
      <c r="B227" s="6"/>
      <c r="C227" s="6"/>
      <c r="D227" s="6"/>
      <c r="E227" s="6"/>
      <c r="F227" s="6"/>
      <c r="G227" s="6"/>
      <c r="H227" s="6"/>
      <c r="I227" s="7"/>
      <c r="J227" s="7"/>
      <c r="K227" s="6"/>
      <c r="L227" s="6"/>
      <c r="M227" s="6"/>
      <c r="N227" s="6"/>
      <c r="O227" s="6"/>
      <c r="P227" s="6"/>
      <c r="Q227" s="6"/>
    </row>
    <row r="228" spans="1:17" x14ac:dyDescent="0.25">
      <c r="A228" s="6"/>
      <c r="B228" s="6"/>
      <c r="C228" s="6"/>
      <c r="D228" s="6"/>
      <c r="E228" s="6"/>
      <c r="F228" s="6"/>
      <c r="G228" s="6"/>
      <c r="H228" s="6"/>
      <c r="I228" s="7"/>
      <c r="J228" s="7"/>
      <c r="K228" s="6"/>
      <c r="L228" s="6"/>
      <c r="M228" s="6"/>
      <c r="N228" s="6"/>
      <c r="O228" s="6"/>
      <c r="P228" s="6"/>
      <c r="Q228" s="6"/>
    </row>
    <row r="229" spans="1:17" x14ac:dyDescent="0.25">
      <c r="A229" s="6"/>
      <c r="B229" s="6"/>
      <c r="C229" s="6"/>
      <c r="D229" s="6"/>
      <c r="E229" s="6"/>
      <c r="F229" s="6"/>
      <c r="G229" s="6"/>
      <c r="H229" s="6"/>
      <c r="I229" s="7"/>
      <c r="J229" s="7"/>
      <c r="K229" s="6"/>
      <c r="L229" s="6"/>
      <c r="M229" s="6"/>
      <c r="N229" s="6"/>
      <c r="O229" s="6"/>
      <c r="P229" s="6"/>
      <c r="Q229" s="6"/>
    </row>
    <row r="230" spans="1:17" x14ac:dyDescent="0.25">
      <c r="A230" s="6"/>
      <c r="B230" s="6"/>
      <c r="C230" s="6"/>
      <c r="D230" s="6"/>
      <c r="E230" s="6"/>
      <c r="F230" s="6"/>
      <c r="G230" s="6"/>
      <c r="H230" s="6"/>
      <c r="I230" s="7"/>
      <c r="J230" s="7"/>
      <c r="K230" s="6"/>
      <c r="L230" s="6"/>
      <c r="M230" s="6"/>
      <c r="N230" s="6"/>
      <c r="O230" s="6"/>
      <c r="P230" s="6"/>
      <c r="Q230" s="6"/>
    </row>
    <row r="231" spans="1:17" x14ac:dyDescent="0.25">
      <c r="A231" s="6"/>
      <c r="B231" s="6"/>
      <c r="C231" s="6"/>
      <c r="D231" s="6"/>
      <c r="E231" s="6"/>
      <c r="F231" s="6"/>
      <c r="G231" s="6"/>
      <c r="H231" s="6"/>
      <c r="I231" s="7"/>
      <c r="J231" s="7"/>
      <c r="K231" s="6"/>
      <c r="L231" s="6"/>
      <c r="M231" s="6"/>
      <c r="N231" s="6"/>
      <c r="O231" s="6"/>
      <c r="P231" s="6"/>
      <c r="Q231" s="6"/>
    </row>
    <row r="232" spans="1:17" x14ac:dyDescent="0.25">
      <c r="A232" s="6"/>
      <c r="B232" s="6"/>
      <c r="C232" s="6"/>
      <c r="D232" s="6"/>
      <c r="E232" s="6"/>
      <c r="F232" s="6"/>
      <c r="G232" s="6"/>
      <c r="H232" s="6"/>
      <c r="I232" s="7"/>
      <c r="J232" s="7"/>
      <c r="K232" s="6"/>
      <c r="L232" s="6"/>
      <c r="M232" s="6"/>
      <c r="N232" s="6"/>
      <c r="O232" s="6"/>
      <c r="P232" s="6"/>
      <c r="Q232" s="6"/>
    </row>
    <row r="233" spans="1:17" x14ac:dyDescent="0.25">
      <c r="A233" s="6"/>
      <c r="B233" s="6"/>
      <c r="C233" s="6"/>
      <c r="D233" s="6"/>
      <c r="E233" s="6"/>
      <c r="F233" s="6"/>
      <c r="G233" s="6"/>
      <c r="H233" s="6"/>
      <c r="I233" s="7"/>
      <c r="J233" s="7"/>
      <c r="K233" s="6"/>
      <c r="L233" s="6"/>
      <c r="M233" s="6"/>
      <c r="N233" s="6"/>
      <c r="O233" s="6"/>
      <c r="P233" s="6"/>
      <c r="Q233" s="6"/>
    </row>
    <row r="234" spans="1:17" x14ac:dyDescent="0.25">
      <c r="A234" s="6"/>
      <c r="B234" s="6"/>
      <c r="C234" s="6"/>
      <c r="D234" s="6"/>
      <c r="E234" s="6"/>
      <c r="F234" s="6"/>
      <c r="G234" s="6"/>
      <c r="H234" s="6"/>
      <c r="I234" s="7"/>
      <c r="J234" s="7"/>
      <c r="K234" s="6"/>
      <c r="L234" s="6"/>
      <c r="M234" s="6"/>
      <c r="N234" s="6"/>
      <c r="O234" s="6"/>
      <c r="P234" s="6"/>
      <c r="Q234" s="6"/>
    </row>
    <row r="235" spans="1:17" x14ac:dyDescent="0.25">
      <c r="A235" s="6"/>
      <c r="B235" s="6"/>
      <c r="C235" s="6"/>
      <c r="D235" s="6"/>
      <c r="E235" s="6"/>
      <c r="F235" s="6"/>
      <c r="G235" s="6"/>
      <c r="H235" s="6"/>
      <c r="I235" s="7"/>
      <c r="J235" s="7"/>
      <c r="K235" s="6"/>
      <c r="L235" s="6"/>
      <c r="M235" s="6"/>
      <c r="N235" s="6"/>
      <c r="O235" s="6"/>
      <c r="P235" s="6"/>
      <c r="Q235" s="6"/>
    </row>
    <row r="236" spans="1:17" x14ac:dyDescent="0.25">
      <c r="A236" s="6"/>
      <c r="B236" s="6"/>
      <c r="C236" s="6"/>
      <c r="D236" s="6"/>
      <c r="E236" s="6"/>
      <c r="F236" s="6"/>
      <c r="G236" s="6"/>
      <c r="H236" s="6"/>
      <c r="I236" s="7"/>
      <c r="J236" s="7"/>
      <c r="K236" s="6"/>
      <c r="L236" s="6"/>
      <c r="M236" s="6"/>
      <c r="N236" s="6"/>
      <c r="O236" s="6"/>
      <c r="P236" s="6"/>
      <c r="Q236" s="6"/>
    </row>
    <row r="237" spans="1:17" x14ac:dyDescent="0.25">
      <c r="A237" s="6"/>
      <c r="B237" s="6"/>
      <c r="C237" s="6"/>
      <c r="D237" s="6"/>
      <c r="E237" s="6"/>
      <c r="F237" s="6"/>
      <c r="G237" s="6"/>
      <c r="H237" s="6"/>
      <c r="I237" s="7"/>
      <c r="J237" s="7"/>
      <c r="K237" s="6"/>
      <c r="L237" s="6"/>
      <c r="M237" s="6"/>
      <c r="N237" s="6"/>
      <c r="O237" s="6"/>
      <c r="P237" s="6"/>
      <c r="Q237" s="6"/>
    </row>
    <row r="238" spans="1:17" x14ac:dyDescent="0.25">
      <c r="A238" s="6"/>
      <c r="B238" s="6"/>
      <c r="C238" s="6"/>
      <c r="D238" s="6"/>
      <c r="E238" s="6"/>
      <c r="F238" s="6"/>
      <c r="G238" s="6"/>
      <c r="H238" s="6"/>
      <c r="I238" s="7"/>
      <c r="J238" s="7"/>
      <c r="K238" s="6"/>
      <c r="L238" s="6"/>
      <c r="M238" s="6"/>
      <c r="N238" s="6"/>
      <c r="O238" s="6"/>
      <c r="P238" s="6"/>
      <c r="Q238" s="6"/>
    </row>
    <row r="239" spans="1:17" x14ac:dyDescent="0.25">
      <c r="A239" s="6"/>
      <c r="B239" s="6"/>
      <c r="C239" s="6"/>
      <c r="D239" s="6"/>
      <c r="E239" s="6"/>
      <c r="F239" s="6"/>
      <c r="G239" s="6"/>
      <c r="H239" s="6"/>
      <c r="I239" s="7"/>
      <c r="J239" s="7"/>
      <c r="K239" s="6"/>
      <c r="L239" s="6"/>
      <c r="M239" s="6"/>
      <c r="N239" s="6"/>
      <c r="O239" s="6"/>
      <c r="P239" s="6"/>
      <c r="Q239" s="6"/>
    </row>
    <row r="240" spans="1:17" x14ac:dyDescent="0.25">
      <c r="A240" s="6"/>
      <c r="B240" s="6"/>
      <c r="C240" s="6"/>
      <c r="D240" s="6"/>
      <c r="E240" s="6"/>
      <c r="F240" s="6"/>
      <c r="G240" s="6"/>
      <c r="H240" s="6"/>
      <c r="I240" s="7"/>
      <c r="J240" s="7"/>
      <c r="K240" s="6"/>
      <c r="L240" s="6"/>
      <c r="M240" s="6"/>
      <c r="N240" s="6"/>
      <c r="O240" s="6"/>
      <c r="P240" s="6"/>
      <c r="Q240" s="6"/>
    </row>
    <row r="241" spans="1:17" x14ac:dyDescent="0.25">
      <c r="A241" s="6"/>
      <c r="B241" s="6"/>
      <c r="C241" s="6"/>
      <c r="D241" s="6"/>
      <c r="E241" s="6"/>
      <c r="F241" s="6"/>
      <c r="G241" s="6"/>
      <c r="H241" s="6"/>
      <c r="I241" s="7"/>
      <c r="J241" s="7"/>
      <c r="K241" s="6"/>
      <c r="L241" s="6"/>
      <c r="M241" s="6"/>
      <c r="N241" s="6"/>
      <c r="O241" s="6"/>
      <c r="P241" s="6"/>
      <c r="Q241" s="6"/>
    </row>
    <row r="242" spans="1:17" x14ac:dyDescent="0.25">
      <c r="A242" s="6"/>
      <c r="B242" s="6"/>
      <c r="C242" s="6"/>
      <c r="D242" s="6"/>
      <c r="E242" s="6"/>
      <c r="F242" s="6"/>
      <c r="G242" s="6"/>
      <c r="H242" s="6"/>
      <c r="I242" s="7"/>
      <c r="J242" s="7"/>
      <c r="K242" s="6"/>
      <c r="L242" s="6"/>
      <c r="M242" s="6"/>
      <c r="N242" s="6"/>
      <c r="O242" s="6"/>
      <c r="P242" s="6"/>
      <c r="Q242" s="6"/>
    </row>
    <row r="243" spans="1:17" x14ac:dyDescent="0.25">
      <c r="A243" s="6"/>
      <c r="B243" s="6"/>
      <c r="C243" s="6"/>
      <c r="D243" s="6"/>
      <c r="E243" s="6"/>
      <c r="F243" s="6"/>
      <c r="G243" s="6"/>
      <c r="H243" s="6"/>
      <c r="I243" s="7"/>
      <c r="J243" s="7"/>
      <c r="K243" s="6"/>
      <c r="L243" s="6"/>
      <c r="M243" s="6"/>
      <c r="N243" s="6"/>
      <c r="O243" s="6"/>
      <c r="P243" s="6"/>
      <c r="Q243" s="6"/>
    </row>
    <row r="244" spans="1:17" x14ac:dyDescent="0.25">
      <c r="A244" s="6"/>
      <c r="B244" s="6"/>
      <c r="C244" s="6"/>
      <c r="D244" s="6"/>
      <c r="E244" s="6"/>
      <c r="F244" s="6"/>
      <c r="G244" s="6"/>
      <c r="H244" s="6"/>
      <c r="I244" s="7"/>
      <c r="J244" s="7"/>
      <c r="K244" s="6"/>
      <c r="L244" s="6"/>
      <c r="M244" s="6"/>
      <c r="N244" s="6"/>
      <c r="O244" s="6"/>
      <c r="P244" s="6"/>
      <c r="Q244" s="6"/>
    </row>
    <row r="245" spans="1:17" x14ac:dyDescent="0.25">
      <c r="A245" s="6"/>
      <c r="B245" s="6"/>
      <c r="C245" s="6"/>
      <c r="D245" s="6"/>
      <c r="E245" s="6"/>
      <c r="F245" s="6"/>
      <c r="G245" s="6"/>
      <c r="H245" s="6"/>
      <c r="I245" s="7"/>
      <c r="J245" s="7"/>
      <c r="K245" s="6"/>
      <c r="L245" s="6"/>
      <c r="M245" s="6"/>
      <c r="N245" s="6"/>
      <c r="O245" s="6"/>
      <c r="P245" s="6"/>
      <c r="Q245" s="6"/>
    </row>
    <row r="246" spans="1:17" x14ac:dyDescent="0.25">
      <c r="A246" s="6"/>
      <c r="B246" s="6"/>
      <c r="C246" s="6"/>
      <c r="D246" s="6"/>
      <c r="E246" s="6"/>
      <c r="F246" s="6"/>
      <c r="G246" s="6"/>
      <c r="H246" s="6"/>
      <c r="I246" s="7"/>
      <c r="J246" s="7"/>
      <c r="K246" s="6"/>
      <c r="L246" s="6"/>
      <c r="M246" s="6"/>
      <c r="N246" s="6"/>
      <c r="O246" s="6"/>
      <c r="P246" s="6"/>
      <c r="Q246" s="6"/>
    </row>
    <row r="247" spans="1:17" x14ac:dyDescent="0.25">
      <c r="A247" s="6"/>
      <c r="B247" s="6"/>
      <c r="C247" s="6"/>
      <c r="D247" s="6"/>
      <c r="E247" s="6"/>
      <c r="F247" s="6"/>
      <c r="G247" s="6"/>
      <c r="H247" s="6"/>
      <c r="I247" s="7"/>
      <c r="J247" s="7"/>
      <c r="K247" s="6"/>
      <c r="L247" s="6"/>
      <c r="M247" s="6"/>
      <c r="N247" s="6"/>
      <c r="O247" s="6"/>
      <c r="P247" s="6"/>
      <c r="Q247" s="6"/>
    </row>
    <row r="248" spans="1:17" x14ac:dyDescent="0.25">
      <c r="A248" s="6"/>
      <c r="B248" s="6"/>
      <c r="C248" s="6"/>
      <c r="D248" s="6"/>
      <c r="E248" s="6"/>
      <c r="F248" s="6"/>
      <c r="G248" s="6"/>
      <c r="H248" s="6"/>
      <c r="I248" s="7"/>
      <c r="J248" s="7"/>
      <c r="K248" s="6"/>
      <c r="L248" s="6"/>
      <c r="M248" s="6"/>
      <c r="N248" s="6"/>
      <c r="O248" s="6"/>
      <c r="P248" s="6"/>
      <c r="Q248" s="6"/>
    </row>
    <row r="249" spans="1:17" x14ac:dyDescent="0.25">
      <c r="A249" s="6"/>
      <c r="B249" s="6"/>
      <c r="C249" s="6"/>
      <c r="D249" s="6"/>
      <c r="E249" s="6"/>
      <c r="F249" s="6"/>
      <c r="G249" s="6"/>
      <c r="H249" s="6"/>
      <c r="I249" s="7"/>
      <c r="J249" s="7"/>
      <c r="K249" s="6"/>
      <c r="L249" s="6"/>
      <c r="M249" s="6"/>
      <c r="N249" s="6"/>
      <c r="O249" s="6"/>
      <c r="P249" s="6"/>
      <c r="Q249" s="6"/>
    </row>
    <row r="250" spans="1:17" x14ac:dyDescent="0.25">
      <c r="A250" s="6"/>
      <c r="B250" s="6"/>
      <c r="C250" s="6"/>
      <c r="D250" s="6"/>
      <c r="E250" s="6"/>
      <c r="F250" s="6"/>
      <c r="G250" s="6"/>
      <c r="H250" s="6"/>
      <c r="I250" s="7"/>
      <c r="J250" s="7"/>
      <c r="K250" s="6"/>
      <c r="L250" s="6"/>
      <c r="M250" s="6"/>
      <c r="N250" s="6"/>
      <c r="O250" s="6"/>
      <c r="P250" s="6"/>
      <c r="Q250" s="6"/>
    </row>
    <row r="251" spans="1:17" x14ac:dyDescent="0.25">
      <c r="A251" s="6"/>
      <c r="B251" s="6"/>
      <c r="C251" s="6"/>
      <c r="D251" s="6"/>
      <c r="E251" s="6"/>
      <c r="F251" s="6"/>
      <c r="G251" s="6"/>
      <c r="H251" s="6"/>
      <c r="I251" s="7"/>
      <c r="J251" s="7"/>
      <c r="K251" s="6"/>
      <c r="L251" s="6"/>
      <c r="M251" s="6"/>
      <c r="N251" s="6"/>
      <c r="O251" s="6"/>
      <c r="P251" s="6"/>
      <c r="Q251" s="6"/>
    </row>
    <row r="252" spans="1:17" x14ac:dyDescent="0.25">
      <c r="A252" s="6"/>
      <c r="B252" s="6"/>
      <c r="C252" s="6"/>
      <c r="D252" s="6"/>
      <c r="E252" s="6"/>
      <c r="F252" s="6"/>
      <c r="G252" s="6"/>
      <c r="H252" s="6"/>
      <c r="I252" s="7"/>
      <c r="J252" s="7"/>
      <c r="K252" s="6"/>
      <c r="L252" s="6"/>
      <c r="M252" s="6"/>
      <c r="N252" s="6"/>
      <c r="O252" s="6"/>
      <c r="P252" s="6"/>
      <c r="Q252" s="6"/>
    </row>
    <row r="253" spans="1:17" x14ac:dyDescent="0.25">
      <c r="A253" s="6"/>
      <c r="B253" s="6"/>
      <c r="C253" s="6"/>
      <c r="D253" s="6"/>
      <c r="E253" s="6"/>
      <c r="F253" s="6"/>
      <c r="G253" s="6"/>
      <c r="H253" s="6"/>
      <c r="I253" s="7"/>
      <c r="J253" s="7"/>
      <c r="K253" s="6"/>
      <c r="L253" s="6"/>
      <c r="M253" s="6"/>
      <c r="N253" s="6"/>
      <c r="O253" s="6"/>
      <c r="P253" s="6"/>
      <c r="Q253" s="6"/>
    </row>
    <row r="254" spans="1:17" x14ac:dyDescent="0.25">
      <c r="A254" s="6"/>
      <c r="B254" s="6"/>
      <c r="C254" s="6"/>
      <c r="D254" s="6"/>
      <c r="E254" s="6"/>
      <c r="F254" s="6"/>
      <c r="G254" s="6"/>
      <c r="H254" s="6"/>
      <c r="I254" s="7"/>
      <c r="J254" s="7"/>
      <c r="K254" s="6"/>
      <c r="L254" s="6"/>
      <c r="M254" s="6"/>
      <c r="N254" s="6"/>
      <c r="O254" s="6"/>
      <c r="P254" s="6"/>
      <c r="Q254" s="6"/>
    </row>
    <row r="255" spans="1:17" x14ac:dyDescent="0.25">
      <c r="A255" s="6"/>
      <c r="B255" s="6"/>
      <c r="C255" s="6"/>
      <c r="D255" s="6"/>
      <c r="E255" s="6"/>
      <c r="F255" s="6"/>
      <c r="G255" s="6"/>
      <c r="H255" s="6"/>
      <c r="I255" s="7"/>
      <c r="J255" s="7"/>
      <c r="K255" s="6"/>
      <c r="L255" s="6"/>
      <c r="M255" s="6"/>
      <c r="N255" s="6"/>
      <c r="O255" s="6"/>
      <c r="P255" s="6"/>
      <c r="Q255" s="6"/>
    </row>
    <row r="256" spans="1:17" x14ac:dyDescent="0.25">
      <c r="A256" s="6"/>
      <c r="B256" s="6"/>
      <c r="C256" s="6"/>
      <c r="D256" s="6"/>
      <c r="E256" s="6"/>
      <c r="F256" s="6"/>
      <c r="G256" s="6"/>
      <c r="H256" s="6"/>
      <c r="I256" s="7"/>
      <c r="J256" s="7"/>
      <c r="K256" s="6"/>
      <c r="L256" s="6"/>
      <c r="M256" s="6"/>
      <c r="N256" s="6"/>
      <c r="O256" s="6"/>
      <c r="P256" s="6"/>
      <c r="Q256" s="6"/>
    </row>
    <row r="257" spans="1:17" x14ac:dyDescent="0.25">
      <c r="A257" s="6"/>
      <c r="B257" s="6"/>
      <c r="C257" s="6"/>
      <c r="D257" s="6"/>
      <c r="E257" s="6"/>
      <c r="F257" s="6"/>
      <c r="G257" s="6"/>
      <c r="H257" s="6"/>
      <c r="I257" s="7"/>
      <c r="J257" s="7"/>
      <c r="K257" s="6"/>
      <c r="L257" s="6"/>
      <c r="M257" s="6"/>
      <c r="N257" s="6"/>
      <c r="O257" s="6"/>
      <c r="P257" s="6"/>
      <c r="Q257" s="6"/>
    </row>
    <row r="258" spans="1:17" x14ac:dyDescent="0.25">
      <c r="A258" s="6"/>
      <c r="B258" s="6"/>
      <c r="C258" s="6"/>
      <c r="D258" s="6"/>
      <c r="E258" s="6"/>
      <c r="F258" s="6"/>
      <c r="G258" s="6"/>
      <c r="H258" s="6"/>
      <c r="I258" s="7"/>
      <c r="J258" s="7"/>
      <c r="K258" s="6"/>
      <c r="L258" s="6"/>
      <c r="M258" s="6"/>
      <c r="N258" s="6"/>
      <c r="O258" s="6"/>
      <c r="P258" s="6"/>
      <c r="Q258" s="6"/>
    </row>
    <row r="259" spans="1:17" x14ac:dyDescent="0.25">
      <c r="A259" s="6"/>
      <c r="B259" s="6"/>
      <c r="C259" s="6"/>
      <c r="D259" s="6"/>
      <c r="E259" s="6"/>
      <c r="F259" s="6"/>
      <c r="G259" s="6"/>
      <c r="H259" s="6"/>
      <c r="I259" s="7"/>
      <c r="J259" s="7"/>
      <c r="K259" s="6"/>
      <c r="L259" s="6"/>
      <c r="M259" s="6"/>
      <c r="N259" s="6"/>
      <c r="O259" s="6"/>
      <c r="P259" s="6"/>
      <c r="Q259" s="6"/>
    </row>
    <row r="260" spans="1:17" x14ac:dyDescent="0.25">
      <c r="A260" s="6"/>
      <c r="B260" s="6"/>
      <c r="C260" s="6"/>
      <c r="D260" s="6"/>
      <c r="E260" s="6"/>
      <c r="F260" s="6"/>
      <c r="G260" s="6"/>
      <c r="H260" s="6"/>
      <c r="I260" s="7"/>
      <c r="J260" s="7"/>
      <c r="K260" s="6"/>
      <c r="L260" s="6"/>
      <c r="M260" s="6"/>
      <c r="N260" s="6"/>
      <c r="O260" s="6"/>
      <c r="P260" s="6"/>
      <c r="Q260" s="6"/>
    </row>
  </sheetData>
  <mergeCells count="1">
    <mergeCell ref="A1:Q3"/>
  </mergeCells>
  <hyperlinks>
    <hyperlink ref="Q11" r:id="rId1"/>
    <hyperlink ref="Q12" r:id="rId2"/>
    <hyperlink ref="Q13" r:id="rId3"/>
    <hyperlink ref="Q14" r:id="rId4"/>
    <hyperlink ref="Q17" r:id="rId5"/>
    <hyperlink ref="Q18" r:id="rId6"/>
    <hyperlink ref="Q20" r:id="rId7"/>
    <hyperlink ref="Q21" r:id="rId8"/>
    <hyperlink ref="Q26" r:id="rId9"/>
    <hyperlink ref="Q28" r:id="rId10"/>
    <hyperlink ref="Q30" r:id="rId11"/>
    <hyperlink ref="Q131" r:id="rId12"/>
    <hyperlink ref="Q132" r:id="rId13"/>
    <hyperlink ref="Q135" r:id="rId14"/>
    <hyperlink ref="Q136" r:id="rId15"/>
    <hyperlink ref="Q137" r:id="rId16"/>
    <hyperlink ref="Q138" r:id="rId17"/>
    <hyperlink ref="Q139" r:id="rId18"/>
    <hyperlink ref="Q31" r:id="rId19" display="daniela.beltran@fiscalia.gov.co"/>
    <hyperlink ref="Q32" r:id="rId20" display="daniela.beltran@fiscalia.gov.co"/>
    <hyperlink ref="Q33" r:id="rId21" display="daniela.beltran@fiscalia.gov.co"/>
    <hyperlink ref="Q34" r:id="rId22" display="daniela.beltran@fiscalia.gov.co"/>
    <hyperlink ref="Q35" r:id="rId23" display="daniela.beltran@fiscalia.gov.co"/>
    <hyperlink ref="Q36" r:id="rId24" display="daniela.beltran@fiscalia.gov.co"/>
    <hyperlink ref="Q37" r:id="rId25" display="daniela.beltran@fiscalia.gov.co"/>
    <hyperlink ref="Q38" r:id="rId26" display="daniela.beltran@fiscalia.gov.co"/>
    <hyperlink ref="Q39" r:id="rId27" display="daniela.beltran@fiscalia.gov.co"/>
    <hyperlink ref="Q40" r:id="rId28" display="daniela.beltran@fiscalia.gov.co"/>
    <hyperlink ref="Q41" r:id="rId29" display="daniela.beltran@fiscalia.gov.co"/>
    <hyperlink ref="Q42" r:id="rId30" display="daniela.beltran@fiscalia.gov.co"/>
    <hyperlink ref="Q43" r:id="rId31" display="daniela.beltran@fiscalia.gov.co"/>
    <hyperlink ref="Q44" r:id="rId32" display="daniela.beltran@fiscalia.gov.co"/>
    <hyperlink ref="Q45" r:id="rId33" display="daniela.beltran@fiscalia.gov.co"/>
    <hyperlink ref="Q46" r:id="rId34" display="daniela.beltran@fiscalia.gov.co"/>
    <hyperlink ref="Q47" r:id="rId35" display="daniela.beltran@fiscalia.gov.co"/>
    <hyperlink ref="Q48" r:id="rId36" display="daniela.beltran@fiscalia.gov.co"/>
    <hyperlink ref="Q49" r:id="rId37" display="daniela.beltran@fiscalia.gov.co"/>
    <hyperlink ref="Q50" r:id="rId38" display="daniela.beltran@fiscalia.gov.co"/>
    <hyperlink ref="Q51" r:id="rId39" display="daniela.beltran@fiscalia.gov.co"/>
    <hyperlink ref="Q52" r:id="rId40" display="daniela.beltran@fiscalia.gov.co"/>
    <hyperlink ref="Q53" r:id="rId41" display="daniela.beltran@fiscalia.gov.co"/>
    <hyperlink ref="Q54" r:id="rId42" display="daniela.beltran@fiscalia.gov.co"/>
    <hyperlink ref="Q55" r:id="rId43" display="daniela.beltran@fiscalia.gov.co"/>
    <hyperlink ref="Q56" r:id="rId44" display="daniela.beltran@fiscalia.gov.co"/>
    <hyperlink ref="Q57" r:id="rId45" display="daniela.beltran@fiscalia.gov.co"/>
    <hyperlink ref="Q58" r:id="rId46" display="daniela.beltran@fiscalia.gov.co"/>
    <hyperlink ref="Q59" r:id="rId47" display="daniela.beltran@fiscalia.gov.co"/>
    <hyperlink ref="Q60" r:id="rId48" display="daniela.beltran@fiscalia.gov.co"/>
    <hyperlink ref="Q61" r:id="rId49" display="daniela.beltran@fiscalia.gov.co"/>
    <hyperlink ref="Q62" r:id="rId50" display="daniela.beltran@fiscalia.gov.co"/>
    <hyperlink ref="Q63" r:id="rId51" display="daniela.beltran@fiscalia.gov.co"/>
    <hyperlink ref="Q64" r:id="rId52" display="daniela.beltran@fiscalia.gov.co"/>
    <hyperlink ref="Q65" r:id="rId53" display="daniela.beltran@fiscalia.gov.co"/>
    <hyperlink ref="Q66" r:id="rId54" display="daniela.beltran@fiscalia.gov.co"/>
    <hyperlink ref="Q67" r:id="rId55" display="daniela.beltran@fiscalia.gov.co"/>
    <hyperlink ref="Q68" r:id="rId56" display="daniela.beltran@fiscalia.gov.co"/>
    <hyperlink ref="Q69" r:id="rId57" display="daniela.beltran@fiscalia.gov.co"/>
    <hyperlink ref="Q70" r:id="rId58" display="daniela.beltran@fiscalia.gov.co"/>
    <hyperlink ref="Q71" r:id="rId59" display="daniela.beltran@fiscalia.gov.co"/>
    <hyperlink ref="Q72" r:id="rId60" display="daniela.beltran@fiscalia.gov.co"/>
    <hyperlink ref="Q73" r:id="rId61" display="daniela.beltran@fiscalia.gov.co"/>
    <hyperlink ref="Q74" r:id="rId62" display="daniela.beltran@fiscalia.gov.co"/>
    <hyperlink ref="Q75" r:id="rId63" display="daniela.beltran@fiscalia.gov.co"/>
    <hyperlink ref="Q76" r:id="rId64" display="daniela.beltran@fiscalia.gov.co"/>
    <hyperlink ref="Q77" r:id="rId65" display="daniela.beltran@fiscalia.gov.co"/>
    <hyperlink ref="Q78" r:id="rId66" display="daniela.beltran@fiscalia.gov.co"/>
    <hyperlink ref="Q79" r:id="rId67" display="daniela.beltran@fiscalia.gov.co"/>
    <hyperlink ref="Q80" r:id="rId68" display="daniela.beltran@fiscalia.gov.co"/>
    <hyperlink ref="Q81" r:id="rId69" display="daniela.beltran@fiscalia.gov.co"/>
    <hyperlink ref="Q82" r:id="rId70" display="daniela.beltran@fiscalia.gov.co"/>
    <hyperlink ref="Q83" r:id="rId71" display="daniela.beltran@fiscalia.gov.co"/>
    <hyperlink ref="Q84" r:id="rId72" display="daniela.beltran@fiscalia.gov.co"/>
    <hyperlink ref="Q85" r:id="rId73" display="daniela.beltran@fiscalia.gov.co"/>
    <hyperlink ref="Q86" r:id="rId74" display="daniela.beltran@fiscalia.gov.co"/>
    <hyperlink ref="Q87" r:id="rId75" display="daniela.beltran@fiscalia.gov.co"/>
    <hyperlink ref="Q88" r:id="rId76" display="daniela.beltran@fiscalia.gov.co"/>
    <hyperlink ref="Q89" r:id="rId77" display="daniela.beltran@fiscalia.gov.co"/>
    <hyperlink ref="Q90" r:id="rId78" display="daniela.beltran@fiscalia.gov.co"/>
    <hyperlink ref="Q91" r:id="rId79" display="daniela.beltran@fiscalia.gov.co"/>
    <hyperlink ref="Q92" r:id="rId80" display="daniela.beltran@fiscalia.gov.co"/>
    <hyperlink ref="Q93" r:id="rId81" display="daniela.beltran@fiscalia.gov.co"/>
    <hyperlink ref="Q94" r:id="rId82" display="daniela.beltran@fiscalia.gov.co"/>
    <hyperlink ref="Q95" r:id="rId83" display="daniela.beltran@fiscalia.gov.co"/>
    <hyperlink ref="Q96" r:id="rId84" display="daniela.beltran@fiscalia.gov.co"/>
    <hyperlink ref="Q97" r:id="rId85" display="daniela.beltran@fiscalia.gov.co"/>
    <hyperlink ref="Q98" r:id="rId86" display="daniela.beltran@fiscalia.gov.co"/>
    <hyperlink ref="Q99" r:id="rId87" display="daniela.beltran@fiscalia.gov.co"/>
    <hyperlink ref="Q100" r:id="rId88" display="daniela.beltran@fiscalia.gov.co"/>
    <hyperlink ref="Q101" r:id="rId89" display="daniela.beltran@fiscalia.gov.co"/>
    <hyperlink ref="Q102" r:id="rId90" display="daniela.beltran@fiscalia.gov.co"/>
    <hyperlink ref="Q103" r:id="rId91" display="daniela.beltran@fiscalia.gov.co"/>
    <hyperlink ref="Q104" r:id="rId92" display="daniela.beltran@fiscalia.gov.co"/>
    <hyperlink ref="Q105" r:id="rId93" display="daniela.beltran@fiscalia.gov.co"/>
    <hyperlink ref="Q106" r:id="rId94" display="daniela.beltran@fiscalia.gov.co"/>
    <hyperlink ref="Q107" r:id="rId95" display="daniela.beltran@fiscalia.gov.co"/>
    <hyperlink ref="Q108" r:id="rId96" display="daniela.beltran@fiscalia.gov.co"/>
    <hyperlink ref="Q109" r:id="rId97" display="daniela.beltran@fiscalia.gov.co"/>
    <hyperlink ref="Q110" r:id="rId98" display="daniela.beltran@fiscalia.gov.co"/>
    <hyperlink ref="Q111" r:id="rId99" display="daniela.beltran@fiscalia.gov.co"/>
    <hyperlink ref="Q112" r:id="rId100" display="daniela.beltran@fiscalia.gov.co"/>
    <hyperlink ref="Q113" r:id="rId101" display="daniela.beltran@fiscalia.gov.co"/>
    <hyperlink ref="Q114" r:id="rId102" display="daniela.beltran@fiscalia.gov.co"/>
    <hyperlink ref="Q115" r:id="rId103" display="daniela.beltran@fiscalia.gov.co"/>
    <hyperlink ref="Q116" r:id="rId104" display="daniela.beltran@fiscalia.gov.co"/>
    <hyperlink ref="Q119" r:id="rId105" display="daniela.beltran@fiscalia.gov.co"/>
    <hyperlink ref="Q120" r:id="rId106" display="daniela.beltran@fiscalia.gov.co"/>
    <hyperlink ref="Q123" r:id="rId107" display="daniela.beltran@fiscalia.gov.co"/>
    <hyperlink ref="Q124" r:id="rId108" display="daniela.beltran@fiscalia.gov.co"/>
    <hyperlink ref="Q125" r:id="rId109" display="daniela.beltran@fiscalia.gov.co"/>
    <hyperlink ref="Q117" r:id="rId110" display="daniela.beltran@fiscalia.gov.co"/>
    <hyperlink ref="Q118" r:id="rId111" display="daniela.beltran@fiscalia.gov.co"/>
    <hyperlink ref="Q121" r:id="rId112" display="daniela.beltran@fiscalia.gov.co"/>
    <hyperlink ref="Q150" r:id="rId113"/>
    <hyperlink ref="Q27" r:id="rId114"/>
  </hyperlinks>
  <pageMargins left="0.75" right="0.75" top="1" bottom="1" header="0.5" footer="0.5"/>
  <pageSetup orientation="portrait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G1" workbookViewId="0">
      <selection activeCell="H3" sqref="H3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Luisa Fernanda Diaz Pardo</cp:lastModifiedBy>
  <dcterms:created xsi:type="dcterms:W3CDTF">2019-01-28T18:16:22Z</dcterms:created>
  <dcterms:modified xsi:type="dcterms:W3CDTF">2022-04-19T20:41:37Z</dcterms:modified>
  <cp:category/>
  <cp:contentStatus/>
</cp:coreProperties>
</file>